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https://trinomics.sharepoint.com/Ong/TEC8345EU REFORM - Renovation wave Estonia/Implementation/Reno wave Estonia (External)/DLV 5 - EE Flagship policy/Monitoring scheme/"/>
    </mc:Choice>
  </mc:AlternateContent>
  <xr:revisionPtr revIDLastSave="2452" documentId="13_ncr:1_{7B4DD0E6-6039-4F41-AA90-C85D309648AB}" xr6:coauthVersionLast="47" xr6:coauthVersionMax="47" xr10:uidLastSave="{75EF70C3-8981-4247-BEF4-98730B1D38C3}"/>
  <bookViews>
    <workbookView xWindow="-108" yWindow="-108" windowWidth="23256" windowHeight="12456" tabRatio="850" activeTab="9" xr2:uid="{00000000-000D-0000-FFFF-FFFF00000000}"/>
  </bookViews>
  <sheets>
    <sheet name="Intro" sheetId="44" r:id="rId1"/>
    <sheet name="Part I" sheetId="36" r:id="rId2"/>
    <sheet name="Primary &amp; final consumption" sheetId="31" r:id="rId3"/>
    <sheet name="LTRS" sheetId="28" r:id="rId4"/>
    <sheet name="Other targets" sheetId="32" r:id="rId5"/>
    <sheet name="Part II" sheetId="37" r:id="rId6"/>
    <sheet name="PaM" sheetId="42" r:id="rId7"/>
    <sheet name="Alternative PaM template" sheetId="47" r:id="rId8"/>
    <sheet name="Alternative PaM_VA" sheetId="40" r:id="rId9"/>
    <sheet name="Data_VA" sheetId="48" r:id="rId10"/>
    <sheet name="Taxation PaM template" sheetId="45" r:id="rId11"/>
    <sheet name="PaM lifetime" sheetId="46" r:id="rId12"/>
    <sheet name="PaM - Public Sector" sheetId="41" r:id="rId13"/>
    <sheet name="Part III" sheetId="38" r:id="rId14"/>
    <sheet name="Other obligations" sheetId="39" r:id="rId15"/>
    <sheet name="Lists" sheetId="43" r:id="rId16"/>
  </sheets>
  <externalReferences>
    <externalReference r:id="rId17"/>
  </externalReferences>
  <definedNames>
    <definedName name="Main">[1]Admin!$B$14:$B$21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33" i="42" l="1"/>
  <c r="AI33" i="42"/>
  <c r="C14" i="48"/>
  <c r="AT33" i="42" l="1"/>
  <c r="AU33" i="42"/>
  <c r="AV33" i="42" s="1"/>
  <c r="C15" i="48"/>
  <c r="AW33" i="42" l="1"/>
  <c r="AX33" i="42"/>
  <c r="AH33" i="42"/>
  <c r="C13" i="40"/>
  <c r="C20" i="40" l="1"/>
  <c r="C19" i="40"/>
  <c r="C18" i="40"/>
  <c r="C17" i="40"/>
  <c r="C26" i="40"/>
  <c r="C25" i="40"/>
  <c r="C24" i="40"/>
  <c r="C23" i="40"/>
  <c r="C22" i="40"/>
  <c r="C21" i="40"/>
  <c r="C16" i="40" l="1"/>
  <c r="C15"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tc={1563AFA8-F179-4187-947D-F9A9DD152632}</author>
    <author>tc={73EB8222-ADBE-4234-B971-9B2667503AF2}</author>
    <author>tc={D3CDF7AF-4A89-44E7-8604-97232C072504}</author>
  </authors>
  <commentList>
    <comment ref="AL33" authorId="0" shapeId="0" xr:uid="{1563AFA8-F179-4187-947D-F9A9DD152632}">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@Markus/Frank - Please fill in based on D3 modelling
Réponse :
    I don’t remember, to be check in D3/D4 model… @Markus do you remember?
</t>
      </text>
    </comment>
    <comment ref="AY33" authorId="1" shapeId="0" xr:uid="{73EB8222-ADBE-4234-B971-9B2667503AF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@Frank/Markus - which price is concerned here?
Réponse :
    I don’t have an answer what costs are considered.
But direct costs from state budget should be 0 (if rebate is not given out of state budget).
Indirect costs are covered 100% by companies.
Réponse :
    No clue what is meant here</t>
      </text>
    </comment>
    <comment ref="AZ33" authorId="2" shapeId="0" xr:uid="{D3CDF7AF-4A89-44E7-8604-97232C072504}">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@Markus/Frank - As I was not involved in D3 modelling, please describe how cost estimates were made
Réponse :
    Correct admin cost not included… we could add the cost of hiring 1 person at admin;
But see also previous comment, I think we should look at the advantage for the industry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tc={04BE7265-86A4-43E9-B3F7-2037978BAB73}</author>
    <author>tc={185DD4B9-3317-4354-A0AE-A1B82A80B3FA}</author>
  </authors>
  <commentList>
    <comment ref="C36" authorId="0" shapeId="0" xr:uid="{04BE7265-86A4-43E9-B3F7-2037978BAB7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@Frank/Markus: I wasn't involved in D3 modelling so I don't know how energy savings were calculated.
Réponse :
    If I understood correctly then:
Lifetime of investments was not considered in the model as the end of the reporting period was 2030 by which time the investments would not have reached end of lifetime.
Both cumulative and annual savings were considered during the reporting period of 2021-2030.
Réponse :
    The fact is that we do not model beyond 2035, …. And hence do not consider the lifetime of investments (we consider at least 10y, for investments made in 2025 and still operating in 2035).</t>
      </text>
    </comment>
    <comment ref="C39" authorId="1" shapeId="0" xr:uid="{185DD4B9-3317-4354-A0AE-A1B82A80B3FA}">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@Frank/Markus: I wasn't involved in D3 modelling so I don't know how energy savings were calculated.
Réponse :
    I don’t think we need to duplicate again and again…
</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tc={A78C863D-EC9D-481F-83DF-ED8D677B3C70}</author>
  </authors>
  <commentList>
    <comment ref="FZ9" authorId="0" shapeId="0" xr:uid="{A78C863D-EC9D-481F-83DF-ED8D677B3C7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https://eur02.safelinks.protection.outlook.com/?url=https%3A%2F%2Fiea.blob.core.windows.net%2Fassets%2F28f84ed8-4101-4e95-ae51-9536b6436f14%2FMultiple_Benefits_of_Energy_Efficiency-148x199.pdf&amp;data=05%7C01%7CNora.Cheikh%40trinomics.eu%7Cbfeb884f2dbd431171f908db839e029f%7C0fc351ce322f46e4a34bc922c735605a%7C0%7C0%7C638248486892155350%7CUnknown%7CTWFpbGZsb3d8eyJWIjoiMC4wLjAwMDAiLCJQIjoiV2luMzIiLCJBTiI6Ik1haWwiLCJXVCI6Mn0%3D%7C3000%7C%7C%7C&amp;sdata=Pr8LifomAequJw881O5FmhEhZpxn9kIVT0uXMyq6vFE%3D&amp;reserved=0</t>
      </text>
    </comment>
  </commentList>
</comments>
</file>

<file path=xl/sharedStrings.xml><?xml version="1.0" encoding="utf-8"?>
<sst xmlns="http://schemas.openxmlformats.org/spreadsheetml/2006/main" count="951" uniqueCount="638">
  <si>
    <t xml:space="preserve">COMMISSION IMPLEMENTING REGULATION (EU) 2022/2299 of 15 November 2022 laying down rules for the application of Regulation (EU) 2018/1999 of the European Parliament and of the Council as regards the structure, format, technical details and process for the integrated national energy and climate progress reports </t>
  </si>
  <si>
    <t>REGULATION (EU) 2018/1999 OF THE EUROPEAN PARLIAMENT AND OF THE COUNCIL of 11 December 2018 on the Governance of the Energy Union and Climate Action, amending Regulations (EC) No 663/2009 and (EC) No 715/2009 of the European Parliament and of the Council, Directives 94/22/EC, 98/70/EC, 2009/31/EC, 2009/73/EC, 2010/31/EU, 2012/27/EU and 2013/30/EU of the European Parliament and of the Council, Council Directives 2009/119/EC and (EU) 2015/652 and repealing Regulation (EU) No 525/2013 of the European Parliament and of the Council</t>
  </si>
  <si>
    <t>Part I - Reporting on national objectives targets and contribution</t>
  </si>
  <si>
    <t>Sections:</t>
  </si>
  <si>
    <t>National contribution and indicative trajectory for primary and final energy consumption</t>
  </si>
  <si>
    <t>Milestones and progress indicators of the long-term strategy for the renovation of the national stock of residential and non-residential buildings</t>
  </si>
  <si>
    <t>Update of other national objectives on energy efficiency as reported in the integrated NECP</t>
  </si>
  <si>
    <t>Source: Annex IV of Commission Implementing Regulation (EU) 2022/2299 - Table 1</t>
  </si>
  <si>
    <t>Reporting element</t>
  </si>
  <si>
    <t>Unit</t>
  </si>
  <si>
    <t>Indicator</t>
  </si>
  <si>
    <t>Definition of the 2030 savings contribution [1]</t>
  </si>
  <si>
    <t>Mandatory</t>
  </si>
  <si>
    <t>n/a</t>
  </si>
  <si>
    <t>Description of the 2030 contribution and indicative trajectory from 2021-2030</t>
  </si>
  <si>
    <t>Value of the savings contribution 2030</t>
  </si>
  <si>
    <t>Translation into absolute level of PEC</t>
  </si>
  <si>
    <t>ktoe</t>
  </si>
  <si>
    <t>Translation into absolute level of FEC</t>
  </si>
  <si>
    <t>X-3 [4]</t>
  </si>
  <si>
    <t>X-2</t>
  </si>
  <si>
    <t>Progress towards indicative trajectory 2021-2030 in PEC [2]</t>
  </si>
  <si>
    <t>Progress towards indicative trajectory 2021-2030 in FEC [2]</t>
  </si>
  <si>
    <t>Baseline GDP level, if the contribution is set as an intensity target</t>
  </si>
  <si>
    <t>Mandatory if applicable</t>
  </si>
  <si>
    <t>million €, chain-linked volumes [3]</t>
  </si>
  <si>
    <t>General comments on the national contribution and indicative trajectory for primary and final energy consumption [5]</t>
  </si>
  <si>
    <t>Voluntary</t>
  </si>
  <si>
    <t>Notation: X = reporting year</t>
  </si>
  <si>
    <t>Notes:</t>
  </si>
  <si>
    <t>[1] Member shall select from the following options: primary energy consumption; final energy consumption; primary energy savings; final energy savings; energy intensity</t>
  </si>
  <si>
    <t>[2] PEC and FEC according to the Eurostat indicators of the complete energy balances [nrg_bal_c] – Primary and Final energy consumption (Europe 2020-2030). Please see the PEC and FEC definitions (as the 
monitoring indicators for the Directive on energy efficiency) in the most recent version of the Energy balance guide on the website of Eurostat (see chapter “Complementing indicators”).</t>
  </si>
  <si>
    <t>[3] Reference year 2015 (at 2015 exchange rates)</t>
  </si>
  <si>
    <t>[4] X-3 shall not apply for the first progress reports in 2023.</t>
  </si>
  <si>
    <t>[5] Member States may provide additional explanation on the national contribution and indicative trajectory for primary and final energy consumption, including their underlying methodology</t>
  </si>
  <si>
    <t>Source: Annex IV of Commission Implementing Regulation (EU) 2022/2299 - Tables 2, 3, 4 and 5</t>
  </si>
  <si>
    <t>Building stock</t>
  </si>
  <si>
    <t>Number of buildings [1]</t>
  </si>
  <si>
    <t>Total floor area (m²) [2]</t>
  </si>
  <si>
    <t>Primary energy use of buildings (TJ) [3]</t>
  </si>
  <si>
    <t>Final energy use of buildings (TJ) [3]</t>
  </si>
  <si>
    <t>Direct GHG emissions in buildings (tCO2)</t>
  </si>
  <si>
    <t>Total GHG emissions in buildings (tCO2)</t>
  </si>
  <si>
    <t>Other [4]</t>
  </si>
  <si>
    <t>X-3</t>
  </si>
  <si>
    <t>Mandatory if available</t>
  </si>
  <si>
    <t>Residential buildings</t>
  </si>
  <si>
    <t>Of which worst performing buildings [5]</t>
  </si>
  <si>
    <t>Non-residential buildings</t>
  </si>
  <si>
    <t>Of which worst performing buildings</t>
  </si>
  <si>
    <t>Public buildings [6]</t>
  </si>
  <si>
    <t>[1] Building means a roofed construction having walls, for which energy is used to condition the indoor climate (Directive 2010/31/EU, Article 2(1)) whereas Annex I of the same directive defines, for the purpose of the calculation of energy performance of buildings, the following classification of categories: (a) single-family houses of different types; (b) apartment blocks; (c) offices; (d) educational buildings; (e) hospitals; (f) hotels and restaurants; (g) sports facilities; (h) wholesale and retail trade services buildings; (i) other types of energy-consuming buildings (Directive 2010/31/EU, Annex I point 5.).</t>
  </si>
  <si>
    <t>[2] Floor area used as reference size for the assessment of the energy performance of a building, calculated as the sum of the useful floor areas of the spaces within the building envelope specified for the energy performance assessment.</t>
  </si>
  <si>
    <t>[3] As considered in the energy performance calculation of buildings defined by Directive 2010/31/EU.</t>
  </si>
  <si>
    <t>[4] As presented in the national long-term renovation strategy. Other indicators could reflect the number of buildings and/or total floor area (m2) per energy performance class, per construction period, per building size, per climatic zone, the number of Energy Performance Certificates per building type and/or per energy performance class, an overview of the capacities in the construction, the share of heating system in the building sector, heating system type, etc. Other externalities could also be used to provide a better picture of the buildings sector, such as investments for the renovation of the existing stock, construction’s share in GDP, health issues, etc.</t>
  </si>
  <si>
    <t>[5] As defined in the national long-term renovation strategy. The COMMISSION RECOMMENDATION (EU) 2019/786 on building renovation provides examples to determine the worst-performing segments of the national building stock: (a) setting a specific threshold, such as an energy performance category (e.g. below ‘D’); (b) using a primary energy consumption figure (expressed in kWh/m2 per year); or even (c) targeting buildings built before a specific date (e.g. before 1980).</t>
  </si>
  <si>
    <t>[6] The COMMISSION RECOMMENDATION (EU) 2019/786 on building renovation, clarifies that Article 2a(1)(e) of Directive 2010/31/EU concerns all public buildings (and not just public bodies buildings’ that are owned and occupied by central government). Policies and actions under Article 2a(1)(e) of Directive 2010/31/EU should include, for example, buildings that are occupied (e.g. leased or rented) by local or regional authorities and buildings that are owned by central government and regional or local authorities, but not necessarily occupied by them.</t>
  </si>
  <si>
    <t>Renovation rates [1]</t>
  </si>
  <si>
    <t>Number of buildings renovated</t>
  </si>
  <si>
    <t>Total floor area renovated (m²) [2]</t>
  </si>
  <si>
    <t>Renovation rate [3]</t>
  </si>
  <si>
    <t>Deep renovation rate [5]</t>
  </si>
  <si>
    <t>Light</t>
  </si>
  <si>
    <t>Medium</t>
  </si>
  <si>
    <t xml:space="preserve">Deep </t>
  </si>
  <si>
    <t>Total</t>
  </si>
  <si>
    <t>Non-Residential buildings</t>
  </si>
  <si>
    <t>Public buildings [4]</t>
  </si>
  <si>
    <t>[1] An energy renovation means the change of one or more building elements (building envelope and technical building systems according to EPBD Art. 2(9)),having the potential to significantly affect the calculated or metered amount of energy needed to meet the energy demand associated with a typical use of the building, which includes, inter alia, energy used for heating, cooling, ventilation, hot water and lighting.</t>
  </si>
  <si>
    <t>[3] Renovation rate refers to the cumulated affected building floor area [m2] of all buildings that underwent an energy renovation in calendar year X-3 or X-2, for different renovation depths, divided by the total floor area [m2] of the building stock in the same period. Renovation depths can be defined as “light” (3 % ≤ x ≤ 30 % savings), “medium” (30 % &lt; x ≤ 60 % savings) and “deep” (a renovation which transforms a building or building unit (a) before 1 January 2030, into a nearly zero-energy building (b) as of 1 January 2030, into a zero-emission building). The total energy renovation rate is defined as the sum of all renovation rates of the covered depths. The definition of nearly zero-energy buildings (NZEB) is according to official national NZEB definitions transposing Article 9 of Directive 2010/31/EU, following the framework definition in Article 2 of Directive 2010/31/EU: “Nearly zero-energy building means a building that has a very high energy performance, as determined in accordance with Annex I. The nearly zero or very low amount of energy required should be covered to a very significant extent by energy from renewable sources, including energy from renewable sources produced on-site or nearby.”</t>
  </si>
  <si>
    <t>[4] The COMMISSION RECOMMENDATION (EU) 2019/786 on building renovation, clarifies that Article 2a(1)(e) of Directive 2010/31/EU concerns all public buildings (and not just public bodies buildings’ that are owned and occupied by central government). Policies and actions under Article 2a(1)(e) of Directive 2010/31/EU should include, for example, buildings that are occupied (e.g. leased or rented) by local or regional authorities and buildings that are owned by central government and regional or local authorities, but not necessarily occupied by them.</t>
  </si>
  <si>
    <t>[5] Deep renovation equivalent rate equalises/weights the renovation rates at deep renovation depth and can be calculated by the following formula: Equivalent deep renovation rate = [(light renovation depth)* (light renovation rate) + (medium renovation depth)*(medium renovation rate) + (deep renovation depth)*(deep renovation rate)]/(deep renovation depth)] – all factors in %. Renovation depths are the ratio between primary energy saved and total primary energy before renovation of the respective part of the stock.</t>
  </si>
  <si>
    <t>Other indicators</t>
  </si>
  <si>
    <t>Description</t>
  </si>
  <si>
    <t>Target [1]</t>
  </si>
  <si>
    <t>Target year</t>
  </si>
  <si>
    <t>Progress towards target/ objective</t>
  </si>
  <si>
    <t>Progress indicator (if applicable) [2]</t>
  </si>
  <si>
    <t>Name of indicator to monitor progress [3]</t>
  </si>
  <si>
    <t>Milestone/progress indicator 1</t>
  </si>
  <si>
    <t>Milestone/progress indicator 2</t>
  </si>
  <si>
    <t>Add further rows if necessary</t>
  </si>
  <si>
    <t>[1] Can be quantitative or qualitative</t>
  </si>
  <si>
    <t>[2] If the target/objective is quantifiable, Member States to provide an indication of progress, with the latest available information. Indicators for reporting are to be determined on the basis of national objectives or targets</t>
  </si>
  <si>
    <t>[3] Member States to refer to a base year and value, as appropriate, if this aids in demonstrating progress.</t>
  </si>
  <si>
    <t>Contributions to the Union's energy efficiency targets</t>
  </si>
  <si>
    <t>Please describe how the milestones in the long-term renovation strategy contributed to achieveing the Union's energy efficiency targets in accordance with Directive 2012/27/EU</t>
  </si>
  <si>
    <t>Source: Annex IV of Commission Implementing Regulation (EU) 2022/2299 - Table 6</t>
  </si>
  <si>
    <t>Name of national target/objective</t>
  </si>
  <si>
    <t>Indicative target</t>
  </si>
  <si>
    <t>Expected impacts of the set objectives</t>
  </si>
  <si>
    <t>Electrical capacity of additional CHP plants producing district heating grid installed between 2020 and 2030</t>
  </si>
  <si>
    <t>MW</t>
  </si>
  <si>
    <t>Transport demand for passenger cars compared to 2012, as max % increase in 2030</t>
  </si>
  <si>
    <t>Max. % increase</t>
  </si>
  <si>
    <t>Fleet fuel consumption in 2030 does not exceed 2012 levels</t>
  </si>
  <si>
    <t>Max. TWh</t>
  </si>
  <si>
    <t>Reduction of heat losses in district heating by 2030 (compared to 2012)</t>
  </si>
  <si>
    <t>TWh</t>
  </si>
  <si>
    <t>Energy savings in production plants</t>
  </si>
  <si>
    <t>GWh/year</t>
  </si>
  <si>
    <t>Number of renovated street lighting points</t>
  </si>
  <si>
    <t xml:space="preserve">Energy efficiency of shale oil production </t>
  </si>
  <si>
    <t>Min. %</t>
  </si>
  <si>
    <t>Part II - Reporting on policies and measures</t>
  </si>
  <si>
    <t>Reporting in accordance with Article 5 of Directive 2012/27/EU</t>
  </si>
  <si>
    <t>Source: Annex XII of Commission Implementing Regulation (EU) 2022/2299 - Tables 1 and 2</t>
  </si>
  <si>
    <t>Table 1 - Total renovated building floor area of heated and/or cooled buildings owned and occupied by the Member States’ central government referred to in Article 5(1) of the Directive 2012/27/EU [1]</t>
  </si>
  <si>
    <t>Year X-3</t>
  </si>
  <si>
    <t>Year X-2</t>
  </si>
  <si>
    <t>Additional information</t>
  </si>
  <si>
    <t>PEC</t>
  </si>
  <si>
    <t>and/or FEC</t>
  </si>
  <si>
    <t>PaM Number</t>
  </si>
  <si>
    <t>Total building floor area of buildings renovated</t>
  </si>
  <si>
    <t>m²</t>
  </si>
  <si>
    <t>Amount of energy savings achieved due to renovation of buildings in Year X-3 and X-2 [2]</t>
  </si>
  <si>
    <t>Sum of new energy savings achieved due to renovation of buildings, over the time period 2021 – Year X-3 (X-2)(i.e. corresponding to 3 % renovation rate)</t>
  </si>
  <si>
    <t>[1] Member States shall report on policies and measures referred to in Article 5(1) of the Directive 2012/27/EU</t>
  </si>
  <si>
    <t>[2] Amount of energy savings can be estimated: deemed, metered, scaled or surveyed savings can be reported.</t>
  </si>
  <si>
    <t>Table 2 - The amount of energy savings in eligible buildings owned and occupied by their central government as referred to in Article 5(6) of Directive 2012/27/EU [1] [2]</t>
  </si>
  <si>
    <t>Amount of energy savings achieved in eligible buildings owned and occupied by their central government in Year X-3 and X-2 [3]</t>
  </si>
  <si>
    <t>Sum of energy savings achieved in eligible buildings owned and occupied by their central government, over the time period 2021 – Year X-3 (X-2) (i.e. corresponding to 3 % renovation rate)</t>
  </si>
  <si>
    <t>[1] Member States shall report on policies and measures referred to in Article 5(6) of the Directive 2012/27/EU.</t>
  </si>
  <si>
    <t>[2] Without prejudice to Article 7 of Directive 2010/31/EU, Member States may opt for an alternative approach to paragraphs 1 to 5 of Article 5 of Directive 2012/27/EU, whereby they take other cost effective measures, including deep renovations and measures for behavioural change of occupants, to achieve an amount of energy savings in eligible buildings owned and occupied by their central government that is at least equivalent.</t>
  </si>
  <si>
    <t>[3] Amount of energy savings can be estimated: deemed, metered, scaled or surveyed savings can be reported.</t>
  </si>
  <si>
    <t>Part III - Other reporting obligations</t>
  </si>
  <si>
    <t>Source: Annex XVII of Commission Implementing Regulation (EU) 2022/2299 - Tables 1 to 6</t>
  </si>
  <si>
    <t xml:space="preserve">Table 1 - Progress in each sector and reasons why energy consumption remained stable or was growing in final energy consumption sectors </t>
  </si>
  <si>
    <t>Sector</t>
  </si>
  <si>
    <t>Reasons for growth/stable final energy consumption in year X-3 [3]</t>
  </si>
  <si>
    <t>Reasons for growth/stable final energy consumption in year X-2</t>
  </si>
  <si>
    <t>Industry</t>
  </si>
  <si>
    <t>Choose (an) item(s) [1]</t>
  </si>
  <si>
    <t>Transport</t>
  </si>
  <si>
    <t>Households</t>
  </si>
  <si>
    <t>Services</t>
  </si>
  <si>
    <t>Agriculture</t>
  </si>
  <si>
    <t>Other [2]</t>
  </si>
  <si>
    <t>Nptes</t>
  </si>
  <si>
    <t>[1] Member States to choose from the following reasons (more than one reason can be selected, additional reasons can be specified under ‘other’): Economic growth; Decline of fuel prices; Increase of value added; Increase of employment; Increase of transport of goods; Increase of transport of passengers; Increase of population and/or households; Increase of disposable income of households; Worsening of winter climatic conditions; Worsening of summer climatic conditions; Exceptional event; Change in the methodology of measurement or calculation of energy consumptions; other</t>
  </si>
  <si>
    <t>[2] Additional sectors may be added and specified under ‘other’</t>
  </si>
  <si>
    <t>[3] X-3 shall not apply for the first progress reports in 2023.</t>
  </si>
  <si>
    <t>Table 2 - Total building floor area of the buildings with a total useful floor area over 250 m2 owned and occupied by the Member States’ central government that, on 1 January in year X-2 and X-1, which did not meet the energy performance requirements referred to in Article 5(1) of Directive 2012/27/EU</t>
  </si>
  <si>
    <t>Indicators 1 January of Year X-2</t>
  </si>
  <si>
    <t>Indicators 1 January of Year X-1</t>
  </si>
  <si>
    <t>Total building floor area of the buildings with a total useful floor area over 250 m2 owned and occupied by the Member States’ central government</t>
  </si>
  <si>
    <t>pied by the Member States’ central government</t>
  </si>
  <si>
    <t>Table 3 - Number of energy audits carried out in in year X-3 and X-2. In addition, the total estimated number of large companies in their territory to which Article 8(4) of Directive 2012/27/EU is applicable and the number of energy audits carried out in those enterprises in the year X-3 and X-2</t>
  </si>
  <si>
    <t>Year</t>
  </si>
  <si>
    <t>X-3 [2]</t>
  </si>
  <si>
    <t>Total number of energy audits carried out</t>
  </si>
  <si>
    <t>Number</t>
  </si>
  <si>
    <t>Number of large companies [1] to which Article 8(4) of Directive 2012/27/EU applies</t>
  </si>
  <si>
    <t>Number of energy audits carried out in large companies to which Article 8(4) of Directive 2012/27/EU is applicable</t>
  </si>
  <si>
    <t>[1] The definition for the enterprises in scope of Article 8(4) of Directive 2012/27/EU follows the Commission’s definition for small and medium-sized enterprises (SMEs), as included in Commission Recommendation 2003/361/EC of 6 May 2003 concerning the definition of micro, small and medium-sized enterprises (OJ L 124, 20.5.2003, p. 36).</t>
  </si>
  <si>
    <t>[2] X-3 shall not apply for the first progress reports in 2023</t>
  </si>
  <si>
    <t>Table 4 - Applied national primary energy factor for electricity and a justification, if this is different from the default coefficient referred to in footnote (3) of Annex IV to Directive 2012/27/EU</t>
  </si>
  <si>
    <t>National primary energy factor for electricity</t>
  </si>
  <si>
    <t>Justification, if factor is different from default coefficient referred to in footnote (3) of Annex IV to Directive 2012/27/EU</t>
  </si>
  <si>
    <t>Table 5 - Number and floor area of new and renovated nearly zero-energy buildings [1] in year X-2 and X-1, as provided in Article 9 of Directive 2010/31/EU, where necessary based on statistical sampling</t>
  </si>
  <si>
    <t>Total floor area (m²)</t>
  </si>
  <si>
    <t>1 January of X-2</t>
  </si>
  <si>
    <t>1 January of X-1</t>
  </si>
  <si>
    <t>Residential sector</t>
  </si>
  <si>
    <t>New NZEBs</t>
  </si>
  <si>
    <t>Renovation</t>
  </si>
  <si>
    <t>Non-residential (private)</t>
  </si>
  <si>
    <t>Non-residential (public)</t>
  </si>
  <si>
    <t>Total [2]</t>
  </si>
  <si>
    <t>Definition of nZEBs [3]</t>
  </si>
  <si>
    <t>Notes</t>
  </si>
  <si>
    <t>[1] The definition of nearly zero-energy buildings is according to official national NZEB definitions transposing Article 9 of Directive 2010/31/EU, following the framework definition in Article 2 of Directive 2010/31/EU: “Nearly zero-energy building means a building that has a very high energy performance, as determined in accordance with Annex I. The nearly zero or very low amount of energy required should be covered to a very significant extent by energy from renewable sources, including energy from renewable sources produced on-site or nearby”.</t>
  </si>
  <si>
    <t>[2] The COMMISSION RECOMMENDATION (EU) 2019/786 on building renovation, clarifies that Article 2a(1)(e) of Directive 2010/31/EU concerns all public buildings (and not just public bodies buildings’ that are owned and occupied by central government). Policies and actions under Article 2a(1)(e) ofDirective 2010/31/EU should include, for example, buildings that are occupied (e.g. leased or rented) by local or regional authorities and buildings that are owned by central government and regional or local authorities, but not necessarily occupied by them.</t>
  </si>
  <si>
    <t>[3] Member States may provide a reference to or a short description of their national NZEB definitions.</t>
  </si>
  <si>
    <t>Table 6 - internet link to the website where the list or the interface of energy services providers referred to in Article 18(1), point (c) of Directive 2012/27/EU can be accessible</t>
  </si>
  <si>
    <t>Internet link to the website of the list or the interface of energy services providers referred to in Article 18(1), point (c) of Directive 2012/27/EU</t>
  </si>
  <si>
    <t>Further details or comments on data</t>
  </si>
  <si>
    <t>Progress accomplished towards implementing the national policies and measures</t>
  </si>
  <si>
    <t>PaM reference number</t>
  </si>
  <si>
    <t>PaM number in NECP (if different</t>
  </si>
  <si>
    <t>Name of policy or measure</t>
  </si>
  <si>
    <t>In case of a grouped policy or measure, which single policies or measures does it cover</t>
  </si>
  <si>
    <t>Relevant objective(s), target(s) or contribution(s) the policy or measure contributes to [1]</t>
  </si>
  <si>
    <t>Geographical coverage [2]</t>
  </si>
  <si>
    <t>Sector(s) affected [3]</t>
  </si>
  <si>
    <t>Objective [4]</t>
  </si>
  <si>
    <t>Quantified objective [5]</t>
  </si>
  <si>
    <t>Short description</t>
  </si>
  <si>
    <t>Assessment of the contribution of the policy or measure to the achievement of the Union’s climate neutrality objective set out in Article 2(1) of Regulation 2021/1119 and to the achievement of the long-term strategy referred to in Article 15 Regulation (EU) 2018/1999</t>
  </si>
  <si>
    <t>Type of policy instrument [6]</t>
  </si>
  <si>
    <t>Union policies which resulted in the implementation of the PaM</t>
  </si>
  <si>
    <t>Union policy [7]</t>
  </si>
  <si>
    <t>Other</t>
  </si>
  <si>
    <t>Relevant provision [8]</t>
  </si>
  <si>
    <t>Status of implementation [9]</t>
  </si>
  <si>
    <t>Implementation period</t>
  </si>
  <si>
    <t>Start</t>
  </si>
  <si>
    <t>Finish</t>
  </si>
  <si>
    <t>Entities responsible for implementing the policy [10]</t>
  </si>
  <si>
    <t>Type</t>
  </si>
  <si>
    <t>Name</t>
  </si>
  <si>
    <t>Indicators used to monitor and evaluate progress over time [11]</t>
  </si>
  <si>
    <t>Value</t>
  </si>
  <si>
    <t>Update since last submission [12]</t>
  </si>
  <si>
    <t>Explanation of the update or the link to an extra/additional document</t>
  </si>
  <si>
    <t>Progress against policy indicators [14]</t>
  </si>
  <si>
    <t>Reference to assessments and underpinning technical reports</t>
  </si>
  <si>
    <t>General comments</t>
  </si>
  <si>
    <t>Ex-ante assessment</t>
  </si>
  <si>
    <t>Energy reductions (ktoe/year, final energy)</t>
  </si>
  <si>
    <t>t</t>
  </si>
  <si>
    <t>t+5</t>
  </si>
  <si>
    <t>t+10</t>
  </si>
  <si>
    <t>t+15</t>
  </si>
  <si>
    <t>Explanation of the basis for the estimate</t>
  </si>
  <si>
    <t>Documentation/source of estimation if available (provide a weblink of the report where the figure is referenced from)</t>
  </si>
  <si>
    <t>Ex-post assessment</t>
  </si>
  <si>
    <t>Year(s) for which cost has been calculated</t>
  </si>
  <si>
    <t>Projected costs and benefits (ex-ante assessment)</t>
  </si>
  <si>
    <t>Gross cost in EUR per toe final energy reduction</t>
  </si>
  <si>
    <t>Absolute gross costs per year in EUR</t>
  </si>
  <si>
    <t>Net costs in EUR per final energy reduction</t>
  </si>
  <si>
    <t>Absolute net costs per year in EUR</t>
  </si>
  <si>
    <t>Price</t>
  </si>
  <si>
    <t>Description of other benefits</t>
  </si>
  <si>
    <t>Realised costs and benefits (ex-post assessment)</t>
  </si>
  <si>
    <t>Source: Annex IX of Commission Implementing Regulation (EU) 2022/2299 - Tables 1, 3 and 5</t>
  </si>
  <si>
    <t>PaM 1</t>
  </si>
  <si>
    <t>PaM 2</t>
  </si>
  <si>
    <t>Add further rows, as needed</t>
  </si>
  <si>
    <t>The indicative national energy efficiency contribution to achieving the Union’s energy efficiency targets of at least 32,5 % in 2030 as referred to in Article 1(1) and Article 3(5) of Directive 2012/27/EU</t>
  </si>
  <si>
    <t>The cumulative amount of end-use energy savings to be achieved over the period 2021-2030 under point (b) of Article 7(1) on the energy saving obligations pursuant to Directive 2012/27/EU</t>
  </si>
  <si>
    <t>The indicative milestones of the long-term strategy for the renovation of the national stock of residential and non-residential buildings</t>
  </si>
  <si>
    <t>The total floor area to be renovated or equivalent annual energy savings to be achieved from 2021 to 2030 under Article 5 of Directive 2012/27/EU on the exemplary role of public bodies’ buildings</t>
  </si>
  <si>
    <t>Other national objectives, including long-term targets or strategies and sectoral targets, and national objectives in areas such as energy efficiency in the transport sector and with regard to heating and cooling</t>
  </si>
  <si>
    <t>[2] Member States shall select from the following categories: covering two or more countries, national, regional, local.</t>
  </si>
  <si>
    <t>Covering two or more countries</t>
  </si>
  <si>
    <t>National</t>
  </si>
  <si>
    <t>Regional</t>
  </si>
  <si>
    <t>Local</t>
  </si>
  <si>
    <t>Geographical coverage</t>
  </si>
  <si>
    <t>[3] Member States shall select from the following sectors (more than one sector can be selected for cross-sectoral policies and measures): energy supply (comprising extraction, transmission, distribution and storage of fuels as well as the transformation of energy for heating and cooling and electricity production); energy consumption (comprising consumption of fuels and electricity by end users such as households, public administration; services, industry and agriculture); transport; industrial processes (comprising industrial activities that chemically or physically transform materials leading to greenhouse gas emissions, use of greenhouse gases in products and non-energy uses of fossil fuel carbon); agriculture; LULUCF; waste management/waste; other sectors.</t>
  </si>
  <si>
    <t>Sectors affected</t>
  </si>
  <si>
    <t>Energy supply (comprising extraction, transmission, distribution and storage of fuels as well as the transformation of energy for heating and cooling and electrical production)</t>
  </si>
  <si>
    <t>Energy consumption (comprising consumption of fuels and electricity by end users such as households, public administration, services, industry and agriculture)</t>
  </si>
  <si>
    <t>Industrial processes (comprising industrial activities that chemically or physically transform materials leading to greenhouse gas emissions, use of greenhouse gases in products and non-energy uses of fossil fuel carbon)</t>
  </si>
  <si>
    <t>LULUCF</t>
  </si>
  <si>
    <t>Waste management/waste</t>
  </si>
  <si>
    <t>Other sectors</t>
  </si>
  <si>
    <t>[5] Member States shall include, as a minimum the figure(s), unit(s), end year and base year if the objective(s) is(are) quantified. Quantified objectives shall be specific, measures, achievabable, relevant and time related.</t>
  </si>
  <si>
    <t>[6] Member States shall select from the following policy types: economic; fiscal; voluntary/negotiated agreements; regulatory; information; education; research; planning; other.</t>
  </si>
  <si>
    <t>[7] List here only Union policy/policies that are implemented through the national policy or where national policies are aimed directly at meeting the objectives of Union policies. Member State shall select a policy/policies from a list provided in the electronic version of the tabular format, or select other and specify the name of the Union policy.</t>
  </si>
  <si>
    <t>[8] Member States shall report on the policies and measures or groups of policies and measures that contribute to dimensions Decarbonisation: Renewable energy and Energy efficiency. Member State shall select a relevant provision from a list provided in the electronic version of the tabular format, or select other and specify the name of the provision.</t>
  </si>
  <si>
    <t>[9] Member States shall select from the following categories: planned; adopted; implemented; expired.</t>
  </si>
  <si>
    <t>[10] Member States shall select from the following options and enter the name/s of entities responsible for implementing the policy or measure (more than one entity may be selected): national government; regional entities; local government; companies/businesses/industrial associations; research institutions; others not listed.</t>
  </si>
  <si>
    <t>[11] Member States shall provide any indicator (including the unit) and values for such indicators that will be used (ex-ante) to monitor and evaluate progress of policies and measures. Member States shall specify the year or years for which the value applies. Values for multiple indicators and years may be reported. Performance indicators identified by Member States shall be relevant, accepted, credible, easy and robust.</t>
  </si>
  <si>
    <t>[12] Member States shall select from the following options (additional options may be added and specified under ‘Other’): Adoption of a new measure, conclusion of agreement, publication of legislation; Commencement/enforcement of a measure/programme; Abolition/termination/completion of measure; Amendments, implementation or design changes and extension of an on-going measure; Monitoring information, update on progress or impact assessment results; Continuation of existing measures/no significant updates; Drafts, announcements, commitments, planned measures, discussions for a new measure; Other.</t>
  </si>
  <si>
    <t>[13] Member States shall provide qualitative description of the progress achieved against policy objective.</t>
  </si>
  <si>
    <t>[14] Member States shall provide the indicator(s) (including the unit) and values for such indicators that have been used (ex-post) to monitor and evaluate progress of policies and measures. Member States shall specify the year or years for which the value applies. Values for multiple indicators and years may be reported. Performance indicators identified by Member States shall be relevant, accepted, credible, easy and robust.</t>
  </si>
  <si>
    <t>Year for which reduction applies [16]</t>
  </si>
  <si>
    <t>Energy reductions (ktoe/year, final energy) [17]</t>
  </si>
  <si>
    <t>Absolute benefits [19] per year in EUR</t>
  </si>
  <si>
    <t>Benefits [19] in EUR per toe final energy recution</t>
  </si>
  <si>
    <t>Description of cost estimates (basis for cost estimate, what type of costs are included in the estimate, methodology) [20]</t>
  </si>
  <si>
    <t>[15] Member States shall report on the policies and measures or groups of policies and measures that contribute to dimension Energy efficiency. Member States shall report on all the policies and measures or groups of policies and measures for which such assessment is available.</t>
  </si>
  <si>
    <t>[16] Member States may report ex-post assessments for more than one year, where available reporting shall focus on years ending with 0 or 5.</t>
  </si>
  <si>
    <t>[17] Ex-post evaluations include all evaluations based on results from parts of, or the whole implementation period.</t>
  </si>
  <si>
    <t>[18] Member States shall report on the policies and measures or groups of policies and measures that contribute to dimension Energy efficiency. Member States shall report on all the policies and measures or groups of policies and measures for which such assessment is available.</t>
  </si>
  <si>
    <t>[19] A benefit shall be indicated in the template as a negative value.</t>
  </si>
  <si>
    <t>[20] The description shall include the type of costs and benefits that have been taken into consideration, the stakeholders considered in the assessment of costs and benefits, the baseline against which costs and benefits are compared, and the methodology.</t>
  </si>
  <si>
    <t>Introduction</t>
  </si>
  <si>
    <t>Colour code</t>
  </si>
  <si>
    <t>‘Mandatory if available’ means a category of information that Member States have to submit only if such information is available to them at the time of the submission of the biennial progress report.</t>
  </si>
  <si>
    <r>
      <t xml:space="preserve">[4] Objective means ‘initial statement of the outcomes (including results and impacts) intended to be achieved by the intervention’. Member States shall select from the following objectives (more than one objective may be selected, additional objectives may be added and specified under ‘other’): For </t>
    </r>
    <r>
      <rPr>
        <b/>
        <sz val="8"/>
        <rFont val="Trebuchet MS"/>
        <family val="2"/>
      </rPr>
      <t>energy supply</t>
    </r>
    <r>
      <rPr>
        <sz val="8"/>
        <rFont val="Trebuchet MS"/>
        <family val="2"/>
      </rPr>
      <t xml:space="preserve"> – increase in renewable energy sources in the electricity sector; increase in renewable energy in the heating and cooling sector; switch to less carbon-intensive fuels; enhanced non-renewable low carbon generation (nuclear); reduction of losses; efficiency improvement in the energy and transformation sector; carbon capture and storage or carbon capture and utilisation; control of fugitive emissions from energy production; increase the number of sources used in primary energy generation; reduce energy dependency from third countries; improve the resilience of energy supply infrastructure, including ensuring energy supply in case of major disruptions to the network; increase the ability of the power network to absorb increased share of renewable generation; increase electricity interconnectivity; increase price convergence of electricity markets; increase consumer participation in energy markets; increase electricity system flexibility and adequacy; research and innovation in energy supply; other energy supply. For</t>
    </r>
    <r>
      <rPr>
        <b/>
        <sz val="8"/>
        <rFont val="Trebuchet MS"/>
        <family val="2"/>
      </rPr>
      <t xml:space="preserve"> energy consumption </t>
    </r>
    <r>
      <rPr>
        <sz val="8"/>
        <rFont val="Trebuchet MS"/>
        <family val="2"/>
      </rPr>
      <t xml:space="preserve">– efficiency improvements of buildings; efficiency improvement of appliances; efficiency improvement in services/tertiary sector; efficiency improvement in industrial end-use sectors; demand management/reduction; research and innovation in technologies, processes and materials, which will contribute to reduction in energy consumption; other energy consumption. For </t>
    </r>
    <r>
      <rPr>
        <b/>
        <sz val="8"/>
        <rFont val="Trebuchet MS"/>
        <family val="2"/>
      </rPr>
      <t>transport</t>
    </r>
    <r>
      <rPr>
        <sz val="8"/>
        <rFont val="Trebuchet MS"/>
        <family val="2"/>
      </rPr>
      <t xml:space="preserve"> – efficiency improvements of vehicles; modal shift to public transport or non-motorized transport; low carbon fuels; electric road transport; demand management/reduction; improved behaviour; improved transport infrastructure; reduce emissions from international air or maritime transport; research and innovation to reduce emissions from the transport sector; innovation in digitalisation of transport; other transport. For </t>
    </r>
    <r>
      <rPr>
        <b/>
        <sz val="8"/>
        <rFont val="Trebuchet MS"/>
        <family val="2"/>
      </rPr>
      <t>industrial processes</t>
    </r>
    <r>
      <rPr>
        <sz val="8"/>
        <rFont val="Trebuchet MS"/>
        <family val="2"/>
      </rPr>
      <t xml:space="preserve"> – installation of abatement technologies; improved control of fugitive emissions from industrial processes; improved control of manufacturing, fugitive and disposal emissions of fluorinated gases; replacement of fluorinated gases by gases with a lower GWP value; research and innovation in making EU industry less energy intensive; other industrial processes. For </t>
    </r>
    <r>
      <rPr>
        <b/>
        <sz val="8"/>
        <rFont val="Trebuchet MS"/>
        <family val="2"/>
      </rPr>
      <t xml:space="preserve">waste management/waste </t>
    </r>
    <r>
      <rPr>
        <sz val="8"/>
        <rFont val="Trebuchet MS"/>
        <family val="2"/>
      </rPr>
      <t xml:space="preserve">– demand management/reduction; enhanced recycling; enhanced CH4 collection and use; improved treatment technologies; improved landfill management; waste incineration with energy use; improved wastewater management systems; reduced landfilling; other waste. For </t>
    </r>
    <r>
      <rPr>
        <b/>
        <sz val="8"/>
        <rFont val="Trebuchet MS"/>
        <family val="2"/>
      </rPr>
      <t>agriculture</t>
    </r>
    <r>
      <rPr>
        <sz val="8"/>
        <rFont val="Trebuchet MS"/>
        <family val="2"/>
      </rPr>
      <t xml:space="preserve"> – reduction of fertilizer/manure use on cropland; other activities improving cropland management; improved livestock management; improved animal waste management systems; activities improving grazing land or grassland management; improved management of organic soils; other agriculture. For </t>
    </r>
    <r>
      <rPr>
        <b/>
        <sz val="8"/>
        <rFont val="Trebuchet MS"/>
        <family val="2"/>
      </rPr>
      <t>LULUCF</t>
    </r>
    <r>
      <rPr>
        <sz val="8"/>
        <rFont val="Trebuchet MS"/>
        <family val="2"/>
      </rPr>
      <t xml:space="preserve"> – afforestation and reforestation; conservation of carbon in existing forests; enhancing production in existing forests; increasing the harvested wood products pool; enhanced forest management; prevention of deforestation; strengthening protection against natural disturbances; substitution of GHG intensive feedstocks and materials with harvested wood products; prevention of drainage or rewetting of wetlands; restoration of degraded lands; other LULUCF. For </t>
    </r>
    <r>
      <rPr>
        <b/>
        <sz val="8"/>
        <rFont val="Trebuchet MS"/>
        <family val="2"/>
      </rPr>
      <t>Other</t>
    </r>
    <r>
      <rPr>
        <sz val="8"/>
        <rFont val="Trebuchet MS"/>
        <family val="2"/>
      </rPr>
      <t xml:space="preserve"> – Member States shall provide a brief description of the objective.</t>
    </r>
  </si>
  <si>
    <t>Notation: PaM = Policies and Measures; t signifies the first future year ending with 0 or 5 immediately following the reporting year</t>
  </si>
  <si>
    <t>New policies and measures pursuant to Article 21 (B) 3 of Regulation (EU) 2018/1000</t>
  </si>
  <si>
    <t>Source: Annex X of Commission Implementing Regulation (EU) 2022/2299 - Table 2</t>
  </si>
  <si>
    <t>Source: Annex X of Commission Implementing Regulation (EU) 2022/2299 - Table 3</t>
  </si>
  <si>
    <t>Source(s) of information (including the reference of the related law or legal text(s))</t>
  </si>
  <si>
    <t>Budget planned or estimated, including the corresponding implementation period(s)</t>
  </si>
  <si>
    <t>Expected savings for 2021-2030 and duration of the obligation period(s) (points 5(d) and 5(e) of Annex V to Directive 2012/27/EU))</t>
  </si>
  <si>
    <t>Expected cumulative end-use energy savings for the period 2021-2030 (ktoe)</t>
  </si>
  <si>
    <t>Expected new annual end-use energy savings (ktoe/year) [1]</t>
  </si>
  <si>
    <t>Alternative policy measures referred to in Article 7b and Article 20(6) of Directive 2012/27/EU) (except taxation measures)</t>
  </si>
  <si>
    <t>Intermediate period(s), where relevant [2]</t>
  </si>
  <si>
    <t>Key design features</t>
  </si>
  <si>
    <t>Implementing public authorities, participating or entrusted parties and their responsibilities for implementing the policy measure (points 3(b) and 5(b) of Annex V to Directive 2012/27/EU))</t>
  </si>
  <si>
    <t>Target sectors (point 5(c) of Annex V to Directive 2012/27/EU)) [3]</t>
  </si>
  <si>
    <t>Individual actions eligible to the alternative measure (point 5(f) of Annex V to Directive 2012/27/EU)) and corresponding lifetimes (points 2(i) and 5(h) of Annex V to Directive 2012/27/EU)) [4]</t>
  </si>
  <si>
    <t>Specific policy measures or individual actions targeting energy poverty (where applicable)</t>
  </si>
  <si>
    <t>General information about the calculation methodology</t>
  </si>
  <si>
    <t>Measurement method(s) used (point 1 of Annex V to Directive 2012/27/EU)) [5]</t>
  </si>
  <si>
    <t>Metric(s) used to express the energy savings (primary or final energy savings) (point 3(d) of Annex V to Directive 2012/27/EU))</t>
  </si>
  <si>
    <t>How are lifetimes (and possible changes in savings over time) taken into account in savings calculations (points 2(i) and 5(h) of Annex V to Directive 2012/27/EU)) [6]</t>
  </si>
  <si>
    <t>Other sources of information or references (e.g. studies, evaluation reports) where more explanations and details about the savings calculations can be found</t>
  </si>
  <si>
    <t>Additionality and materiality (requirements related to points 2 and 5(g) of Annex V to Directive 2012/27/EU))</t>
  </si>
  <si>
    <t>Description of the calculation methodology; including how additionality is taken into account in the calculation methodology (point 2(a) of Annex V to Directive 2012/27/EU)) [7]</t>
  </si>
  <si>
    <t>Does the policy measure promote early replacements? If so, how is it taken into account in the calculation of the savings? (point 2(f) of Annex V to Directive 2012/27/EU))</t>
  </si>
  <si>
    <t>Benchmarks used for deemed and scaled savings (in case deemed or scaled savings are used) (point 1(c) of Annex V to Directive 2012/27/EU))</t>
  </si>
  <si>
    <t>How is materiality of savings ensured? (point 3(h) of Annex V to Directive 2012/27/EU))</t>
  </si>
  <si>
    <t>Possible overlaps (between policy measures and between individual actions) and double counting</t>
  </si>
  <si>
    <t>Possible overlaps between individual actions eligible to the policy measure [8]</t>
  </si>
  <si>
    <t>Possible overlaps between the EEOS (if any) and alternative measure(s) reported according to Article 7</t>
  </si>
  <si>
    <t>How are possible overlaps (between the EEOS, if any, and alternative measures) addressed to avoid any double counting of energy savings? (point 3(g) of Annex V)</t>
  </si>
  <si>
    <t>Climatic variations (where relevant) (points 2(h) and 5(i) of Annex V to Directive 2012/27/EU))</t>
  </si>
  <si>
    <t>Are there climatic variations between regions? And can they affect the actions eligible to the policy measure?</t>
  </si>
  <si>
    <t>How are climatic variations addressed in savings calculations where relevant?</t>
  </si>
  <si>
    <t>Monitoring and verification (M&amp;V) of savings (point 5(j) of Annex V to Directive 2012/27/EU))</t>
  </si>
  <si>
    <t>Brief description of the monitoring &amp; verification system and of the process of verification</t>
  </si>
  <si>
    <t>Authorities responsible for the M&amp;V of the policy measure</t>
  </si>
  <si>
    <t>Independence of the M&amp;V from the participating or entrusted parties (Article 7b(2) of Directive 2012/27/EU)</t>
  </si>
  <si>
    <t>Verification of statistically representative samples (Article 7b(2) of Directive 2012/27/EU) [9]</t>
  </si>
  <si>
    <t>Publication of energy savings achieved each year under the policy measure (point 3(e) of Annex V to Directive 2012/27/EU)</t>
  </si>
  <si>
    <t>Penalties applied in case of non-compliance (and related references, including the law or other legal texts setting the penalties and related conditions)</t>
  </si>
  <si>
    <t>Provision(s) in case the progress of the policy measure is not satisfactory (point 3(f) of Annex V to Directive 2012/27/EU)</t>
  </si>
  <si>
    <t>Information about quality standards (point 2(g) of Annex V to Directive 2012/27/EU)</t>
  </si>
  <si>
    <t>How are quality standards (for products, services and installation of measures) promoted or required by the policy measure?</t>
  </si>
  <si>
    <t>Complementary information or explanations</t>
  </si>
  <si>
    <t>Any other information of explanation that can be useful for experience sharing</t>
  </si>
  <si>
    <t>[1] Member States shall complete this field if expected new annual end-use energy savings are stable. If the new annual end-use energy savings are expected to change over time MS shall complete the fields per year.</t>
  </si>
  <si>
    <t>[3] Member States shall specify the sectors (residential; services; industry; transport;other(s)) taken into account.</t>
  </si>
  <si>
    <t>[4] Member States shall specify the categories of individual actions that can receive financial incentives or other types of support from the alternative measure, or that are promoted by the alternative measure through regulations, information or any type of policy instrument. If the list of measures is too long, Member States shall mention here the main eligibility criteria and provide the list as a separate file. Member States shall specify the lifetime values assumed for the different types or categories of actions using Table 4 in this Annex.</t>
  </si>
  <si>
    <t>[2] Member States shall indicate here the periods or dates used to define intermediate objectives to enable reviewing the progress of the alternative measure.</t>
  </si>
  <si>
    <t>[5] Member States shall specify the methods used according to the typology defined in Annex V(1): (a) deemed savings/(b) metered savings/(c) scaled savings/(d) surveyed savings. Member States shall explain in case another type of method is used.</t>
  </si>
  <si>
    <t>[6] Member States shall add explanation, especially if a method different from the one presented in point 2(i) of Annex V is used).</t>
  </si>
  <si>
    <t>[7] Member States shall explain how the calculation methodology complies with points (a) to (c) of Annex V(2), including how the effects of EU laws and regulations are taken into account, as required by points 2(b) and 2(c) of Annex V).</t>
  </si>
  <si>
    <t>[8] Member States shall explain how such overlaps are taken into account in the savings calculations; for example interactions between insulation of walls and replacement of heating systems.</t>
  </si>
  <si>
    <t>[9] Member States shall explain how verification of statistically representative samples of actions is ensured, and specify the criteria used to define and select representative samples.</t>
  </si>
  <si>
    <t>Information on taxation measures</t>
  </si>
  <si>
    <t>Expected savings for 2021-2030 and duration of the obligation period(s) (points 5(d) and 5(e) of Annex V to Directive 2012/27/EU)</t>
  </si>
  <si>
    <t>Duration of taxation measure (point 5(k)(iv) of Annex V to Directive 2012/27/EU)</t>
  </si>
  <si>
    <t>Implementing public authority (point 5(k)(ii) of Annex V to Directive 2012/27/EU)</t>
  </si>
  <si>
    <t>Target sectors and segment of taxpayers (point 5(k)(i) of Annex V to Directive 2012/27/EU) [1]</t>
  </si>
  <si>
    <t>Expected new annual end-use energy savings (ktoe/year) [2]</t>
  </si>
  <si>
    <t>Complementary explanations (when relevant)</t>
  </si>
  <si>
    <t>Calculation method(s) used [3]</t>
  </si>
  <si>
    <t>Approach to calculating savings (point (4)(a) of Annex V to Directive 2012/27/EU) [4]</t>
  </si>
  <si>
    <t>Elasticities (short-term) (point (4)(b) of Annex V to Directive 2012/27/EU) [5]</t>
  </si>
  <si>
    <t>Elasticities (long-term) (point (4)(b) of Annex V to Directive 2012/27/EU) [6]</t>
  </si>
  <si>
    <t>How lifetimes are addressed in savings calculations (point 2(e) of Annex V to Directive 2012/27/EU) [7]</t>
  </si>
  <si>
    <t>How is double counting with other policy measure(s) avoided? (point (4)(c) of Annex V to Directive 2012/27/EU)</t>
  </si>
  <si>
    <t>Independence from the implementing public authority [8]</t>
  </si>
  <si>
    <t>Complementary explanations and source(s) of information</t>
  </si>
  <si>
    <t>[1] Member States shall specify the sectors (residential; services; industry; transport;other(s)) taken into account.</t>
  </si>
  <si>
    <t>[2] Member States shall complete this field if expected new annual end-use energy savings are stable. If the new annual end-use energy savings are expected to change over time MS shall complete the fields per year.</t>
  </si>
  <si>
    <t>[3] Member States shall explain the model used to calculate the savings, if short-term and/or long-term elasticities are taken into account and why, the variables taken into account in the model and how they were selected.</t>
  </si>
  <si>
    <t>[4] Member States shall explain the method for analyzing the effects on energy consumption with and without the taxation measure (counterfactual); How the counterfactual is defined, and how it is ensured that at least the minimum EU levels of taxation are taken into account.</t>
  </si>
  <si>
    <t>[5] When relevant, Member States shall explain how the short-term elasticities are defined, ensuring that they represent the responsiveness of energy demand to price changes. Member States shall mention the data sources to be used to define the elasticities.</t>
  </si>
  <si>
    <t>[6] When relevant, Member States shall explain how the long-term elasticities are defined, ensuring that they represent the responsiveness of energy demand to price changes. Member States shall mention the data sources to be used to define the elasticities.</t>
  </si>
  <si>
    <t>[7] Member States shall explain how the calculation methodology ensures that only savings from individual actions implemented after 31 December 2020and before 31 December 2030can be taken into account.</t>
  </si>
  <si>
    <t>[8] Member States shall explain how the independence of the evaluator(s) of the energy savings from the taxation measure is ensured.</t>
  </si>
  <si>
    <t>Information about the lifetime of the individual actions eligible to the policies and measures reported for Article 7 of Directive 2012/27/EU</t>
  </si>
  <si>
    <t>Eligible action</t>
  </si>
  <si>
    <t>End-use sector</t>
  </si>
  <si>
    <t>Assumed lifetime value</t>
  </si>
  <si>
    <t>Assumptions about possible changes in the energy savings over time</t>
  </si>
  <si>
    <t>Source or method used to estimate the lifetime and related assumptions</t>
  </si>
  <si>
    <t>Action 1</t>
  </si>
  <si>
    <t>Action 2</t>
  </si>
  <si>
    <t>Action 3</t>
  </si>
  <si>
    <t>Reporting obligation level</t>
  </si>
  <si>
    <t>Annex</t>
  </si>
  <si>
    <t>Link</t>
  </si>
  <si>
    <t>Table</t>
  </si>
  <si>
    <t>Section</t>
  </si>
  <si>
    <t>Member States are obliged to provide this information.</t>
  </si>
  <si>
    <t>Member States can provide this information.</t>
  </si>
  <si>
    <t>Annex IV of Commission Implementing Regulation (EU) 2022/2299</t>
  </si>
  <si>
    <t>Table 1</t>
  </si>
  <si>
    <t>Primary &amp; final consumption'!A1</t>
  </si>
  <si>
    <t>LTRS!A1</t>
  </si>
  <si>
    <t>‘Mandatory if applicable’ means the following categories of information that Member States have to submit: 
(a) information regarding national objectives, targets and contributions or national policies and measures, only if the Member States have set or adopted them;
(b) information regarding how the Member States address a recommendation issued pursuant to Article 32(1) or (2) of Regulation (EU) 2018/1999 only if the Commission have issued it.</t>
  </si>
  <si>
    <t>Annex IX of Commission Implementing Regulation (EU) 2022/2299</t>
  </si>
  <si>
    <t>Tables 1, 3 and 5</t>
  </si>
  <si>
    <t>Tables 2, 3, 4 and 5</t>
  </si>
  <si>
    <t>Table 6</t>
  </si>
  <si>
    <t>Other targets'!A1</t>
  </si>
  <si>
    <t>PaM!A1</t>
  </si>
  <si>
    <t>Annex X of Commission Implementing Regulation (EU) 2022/2299</t>
  </si>
  <si>
    <t>Table 2</t>
  </si>
  <si>
    <t>Alternative PaM template'!A1</t>
  </si>
  <si>
    <t>Table 3</t>
  </si>
  <si>
    <t>Taxation PaM template'!A1</t>
  </si>
  <si>
    <t>Source: Annex X of Commission Implementing Regulation (EU) 2022/2299 - Table 4</t>
  </si>
  <si>
    <t>Table 4</t>
  </si>
  <si>
    <t>PaM lifetime'!A1</t>
  </si>
  <si>
    <t>Annex XII of Commission Implementing Regulation (EU) 2022/2299</t>
  </si>
  <si>
    <t>Tables 1 and 2</t>
  </si>
  <si>
    <t>PaM - Public Sector'!A1</t>
  </si>
  <si>
    <t>Annex XVII of Commission Implementing Regulation (EU) 2022/2299</t>
  </si>
  <si>
    <t>Tables 1, 2, 3, 4, 5 and 6</t>
  </si>
  <si>
    <t>Other obligations'!A1</t>
  </si>
  <si>
    <t>Additional reporting obligations in the area of energy efficiency</t>
  </si>
  <si>
    <t>Legislative texts</t>
  </si>
  <si>
    <t>Relevant Articles for reporting on energy efficiency</t>
  </si>
  <si>
    <t>Article 4
Article 21
Annex IX - Part 2</t>
  </si>
  <si>
    <t>Article 3
Articles 7, 8, 9
Article 14</t>
  </si>
  <si>
    <t>General Information</t>
  </si>
  <si>
    <t>General information</t>
  </si>
  <si>
    <t>Impact allocation (%)</t>
  </si>
  <si>
    <t>Energy savings</t>
  </si>
  <si>
    <t>Investment costs</t>
  </si>
  <si>
    <t>Cost savings</t>
  </si>
  <si>
    <t>Taxes</t>
  </si>
  <si>
    <t>Employment</t>
  </si>
  <si>
    <t>Emissions reduction</t>
  </si>
  <si>
    <t>Renovated building area</t>
  </si>
  <si>
    <t>% uptake per pathway</t>
  </si>
  <si>
    <t>Proj. / Intern. Ref.</t>
  </si>
  <si>
    <t>Name of measure (English)</t>
  </si>
  <si>
    <t>Ref. NECP 2023</t>
  </si>
  <si>
    <t>Name of measure as listed in NECP (Estonian)</t>
  </si>
  <si>
    <t>Name of measure as listed in NECP (English)</t>
  </si>
  <si>
    <t>Type of policy (Main/Enabling)</t>
  </si>
  <si>
    <t>Policy name</t>
  </si>
  <si>
    <t>Modelling assumptions/source</t>
  </si>
  <si>
    <t>Sector share</t>
  </si>
  <si>
    <t>Energy source</t>
  </si>
  <si>
    <t>Region</t>
  </si>
  <si>
    <t>Building type impacted</t>
  </si>
  <si>
    <t>Type of renovation</t>
  </si>
  <si>
    <t>Building type (detailed public)</t>
  </si>
  <si>
    <t>% Personal transport</t>
  </si>
  <si>
    <t>Annual additional savings</t>
  </si>
  <si>
    <t>Annual additional savings (GWh)</t>
  </si>
  <si>
    <t>Cumulative annual savings(GWh)</t>
  </si>
  <si>
    <t>Total budget 2021-2030</t>
  </si>
  <si>
    <t>Unit cost per MWh</t>
  </si>
  <si>
    <t>Annual investment costs (MEUR)</t>
  </si>
  <si>
    <t>% gov. financial support</t>
  </si>
  <si>
    <t>% private cost</t>
  </si>
  <si>
    <t>Cost allocation</t>
  </si>
  <si>
    <t>Average annual costs</t>
  </si>
  <si>
    <t>Annual cost savings (MEUR) (including increase in taxes)</t>
  </si>
  <si>
    <t>Annual cost savings (MEUR) (with EEOS prices)</t>
  </si>
  <si>
    <t>% public savings</t>
  </si>
  <si>
    <t>% private savings</t>
  </si>
  <si>
    <t>Average annual cost savings</t>
  </si>
  <si>
    <t>Direct tax increase</t>
  </si>
  <si>
    <t>Increase in taxes (MEUR)</t>
  </si>
  <si>
    <t>Reduction in taxes (MEUR)</t>
  </si>
  <si>
    <t>Net impact on taxes (MEUR)</t>
  </si>
  <si>
    <t>Impact on employment (no. of jobs)</t>
  </si>
  <si>
    <t>Emissions reduction (ktCO2)</t>
  </si>
  <si>
    <t>Renovated building area (million m2)</t>
  </si>
  <si>
    <t>Energy savings per m2</t>
  </si>
  <si>
    <t>% of building stock (pre-2000)</t>
  </si>
  <si>
    <t>start year</t>
  </si>
  <si>
    <t>finish year</t>
  </si>
  <si>
    <t>Co-benefits rating</t>
  </si>
  <si>
    <t>Co-benefits</t>
  </si>
  <si>
    <t>Assessment 
(Stop, Go, Go + changes)</t>
  </si>
  <si>
    <t>Comments (on Assessment)</t>
  </si>
  <si>
    <t>Agro/forestry</t>
  </si>
  <si>
    <t>Oil products</t>
  </si>
  <si>
    <t>Gas</t>
  </si>
  <si>
    <t>Coal</t>
  </si>
  <si>
    <t>Renewable energy</t>
  </si>
  <si>
    <t>Heat final</t>
  </si>
  <si>
    <t>Electricity final</t>
  </si>
  <si>
    <t xml:space="preserve">Põhja-Eesti </t>
  </si>
  <si>
    <t>Lääne-Eesti</t>
  </si>
  <si>
    <t>Kirde-Eesti</t>
  </si>
  <si>
    <t>Lõuna-Eesti </t>
  </si>
  <si>
    <t>Kesk-Eesti</t>
  </si>
  <si>
    <t>Single house</t>
  </si>
  <si>
    <t>Building with 2 dwellings</t>
  </si>
  <si>
    <t>Apartment</t>
  </si>
  <si>
    <t>Non-Res building</t>
  </si>
  <si>
    <t>Deep renovation</t>
  </si>
  <si>
    <t>Shallow renovation</t>
  </si>
  <si>
    <t>Residential</t>
  </si>
  <si>
    <t>Public</t>
  </si>
  <si>
    <t>Central gov.</t>
  </si>
  <si>
    <t>Municipalities</t>
  </si>
  <si>
    <t>Commercial</t>
  </si>
  <si>
    <t>GWh</t>
  </si>
  <si>
    <t>Avg (2024-2035)</t>
  </si>
  <si>
    <t>MEUR</t>
  </si>
  <si>
    <t>€/MWh</t>
  </si>
  <si>
    <t>Avg 2024-2035</t>
  </si>
  <si>
    <t>Avg 2021-2030</t>
  </si>
  <si>
    <t>%</t>
  </si>
  <si>
    <t>1=Yes</t>
  </si>
  <si>
    <t>Avg 2024-35</t>
  </si>
  <si>
    <t>2025-2030 avg</t>
  </si>
  <si>
    <t>kWh/m2</t>
  </si>
  <si>
    <t>(+/-)</t>
  </si>
  <si>
    <t>Baseline</t>
  </si>
  <si>
    <t>EEO</t>
  </si>
  <si>
    <t>VA</t>
  </si>
  <si>
    <t>Renowave</t>
  </si>
  <si>
    <t>EET</t>
  </si>
  <si>
    <t>CEER1</t>
  </si>
  <si>
    <t>CEER2</t>
  </si>
  <si>
    <t>nI1</t>
  </si>
  <si>
    <t>Voluntary scheme for the industry, with binding targets based on incentives</t>
  </si>
  <si>
    <t>Main</t>
  </si>
  <si>
    <t>Voluntary scheme</t>
  </si>
  <si>
    <t>See Sheet 'TalTech'</t>
  </si>
  <si>
    <t>+++</t>
  </si>
  <si>
    <t>Industry development</t>
  </si>
  <si>
    <t>Source: D3 modelling v6</t>
  </si>
  <si>
    <t>Data - Voluntary schemes</t>
  </si>
  <si>
    <r>
      <t>Unit (</t>
    </r>
    <r>
      <rPr>
        <b/>
        <i/>
        <sz val="8"/>
        <color theme="0"/>
        <rFont val="Trebuchet MS"/>
        <family val="2"/>
      </rPr>
      <t>if applicable</t>
    </r>
    <r>
      <rPr>
        <b/>
        <sz val="8"/>
        <color theme="0"/>
        <rFont val="Trebuchet MS"/>
        <family val="2"/>
      </rPr>
      <t>)</t>
    </r>
  </si>
  <si>
    <t>Conversion table</t>
  </si>
  <si>
    <t>ktoe/year</t>
  </si>
  <si>
    <t>Comments</t>
  </si>
  <si>
    <t>million euros (2021-2035)</t>
  </si>
  <si>
    <t>No public budget/only private investment</t>
  </si>
  <si>
    <t>Final energy savings</t>
  </si>
  <si>
    <t>Trinomics, Taltech, Energex and Sweco - Support to the renovation wave - energy efficiency pathways and energy saving obligation in Estonia (D3-D4 modelling)</t>
  </si>
  <si>
    <t xml:space="preserve">A certified independent auditor will verify performance of participating companies. </t>
  </si>
  <si>
    <t>PaM X</t>
  </si>
  <si>
    <t>See sheet PaM</t>
  </si>
  <si>
    <t>N/A (not yet in NECP</t>
  </si>
  <si>
    <t>N/A</t>
  </si>
  <si>
    <t>Voluntary/negotiated agreements</t>
  </si>
  <si>
    <t>Planned</t>
  </si>
  <si>
    <t>Progress against policy objective [13]</t>
  </si>
  <si>
    <t>PaM 3</t>
  </si>
  <si>
    <t>PaM 4</t>
  </si>
  <si>
    <t>2025-2035</t>
  </si>
  <si>
    <t>toe</t>
  </si>
  <si>
    <r>
      <t>-</t>
    </r>
    <r>
      <rPr>
        <b/>
        <sz val="8"/>
        <rFont val="Trebuchet MS"/>
        <family val="2"/>
      </rPr>
      <t>Job creation</t>
    </r>
    <r>
      <rPr>
        <sz val="8"/>
        <rFont val="Trebuchet MS"/>
        <family val="2"/>
      </rPr>
      <t>: +3742 jobs between 2025-2035
-</t>
    </r>
    <r>
      <rPr>
        <b/>
        <sz val="8"/>
        <rFont val="Trebuchet MS"/>
        <family val="2"/>
      </rPr>
      <t>Emission reduction</t>
    </r>
    <r>
      <rPr>
        <sz val="8"/>
        <rFont val="Trebuchet MS"/>
        <family val="2"/>
      </rPr>
      <t>: -1376 ktCO2 between 2025-2035
-</t>
    </r>
    <r>
      <rPr>
        <b/>
        <sz val="8"/>
        <rFont val="Trebuchet MS"/>
        <family val="2"/>
      </rPr>
      <t>Other co-benefit</t>
    </r>
    <r>
      <rPr>
        <sz val="8"/>
        <rFont val="Trebuchet MS"/>
        <family val="2"/>
      </rPr>
      <t>: industry development</t>
    </r>
  </si>
  <si>
    <t>PaM 5</t>
  </si>
  <si>
    <t>PaM 6</t>
  </si>
  <si>
    <t>PaM 7</t>
  </si>
  <si>
    <t>PaM 8</t>
  </si>
  <si>
    <t>Measure 2.1</t>
  </si>
  <si>
    <t>Measure 2.2</t>
  </si>
  <si>
    <t>Measure 2.3</t>
  </si>
  <si>
    <t>Measure 2.4</t>
  </si>
  <si>
    <t>Measure 2.5</t>
  </si>
  <si>
    <t>Measure 2.6</t>
  </si>
  <si>
    <t>Measure 2.7</t>
  </si>
  <si>
    <t>Measure 2.8</t>
  </si>
  <si>
    <t>Increasing the uptake of alternative fuels in transport</t>
  </si>
  <si>
    <t>Reducing demand for motorised individual transport</t>
  </si>
  <si>
    <t>Effective vehicle fleet</t>
  </si>
  <si>
    <t>Increasing the energy efficiency of the existing building stock</t>
  </si>
  <si>
    <t>Increasing the expected energy efficiency of new buildings</t>
  </si>
  <si>
    <t>Effective transmission of heat</t>
  </si>
  <si>
    <t>The public sector exemplary role</t>
  </si>
  <si>
    <t>Energy savings in other sectors</t>
  </si>
  <si>
    <t>PaM 9</t>
  </si>
  <si>
    <t>PaM 10</t>
  </si>
  <si>
    <t>PaM 11</t>
  </si>
  <si>
    <t>PaM 12</t>
  </si>
  <si>
    <t>PaM 13</t>
  </si>
  <si>
    <t>PaM 14</t>
  </si>
  <si>
    <t>PaM 15</t>
  </si>
  <si>
    <t>PaM 16</t>
  </si>
  <si>
    <t>PaM 17</t>
  </si>
  <si>
    <t>PaM 18</t>
  </si>
  <si>
    <t>PaM 19</t>
  </si>
  <si>
    <t>TR2</t>
  </si>
  <si>
    <t>TR3</t>
  </si>
  <si>
    <t>TR4</t>
  </si>
  <si>
    <t>TR5</t>
  </si>
  <si>
    <t>TR6</t>
  </si>
  <si>
    <t>HF1</t>
  </si>
  <si>
    <t>HF2</t>
  </si>
  <si>
    <t>Increasing fuel efficiency in the transport sector</t>
  </si>
  <si>
    <t>Promoting sustainable driving</t>
  </si>
  <si>
    <t>Spatial and land-use measures to increase transport energy savings and improve the efficiency of the transport system in cities</t>
  </si>
  <si>
    <t>Developing convenient and modern public transport</t>
  </si>
  <si>
    <t>Introduction of road user charges for heavy-duty vehicles</t>
  </si>
  <si>
    <t>Renovation of public and commercial buildings</t>
  </si>
  <si>
    <t>Renovation of private houses and multi-apartment buildings</t>
  </si>
  <si>
    <t>TR8</t>
  </si>
  <si>
    <t>TR9</t>
  </si>
  <si>
    <t>TR10</t>
  </si>
  <si>
    <t>TR13</t>
  </si>
  <si>
    <t>PaM 20</t>
  </si>
  <si>
    <t>PaM 21</t>
  </si>
  <si>
    <t>HF5</t>
  </si>
  <si>
    <t>HF6</t>
  </si>
  <si>
    <t>Further promotion of sustainable driving</t>
  </si>
  <si>
    <t>Additional spatial and land-use measures to increase transport energy savings and improve the efficiency of the transport system in cities</t>
  </si>
  <si>
    <t>Additional activities in the development of convenient and modern public transport</t>
  </si>
  <si>
    <t>Development of railway infrastructure (including the construction of Rail Baltic)</t>
  </si>
  <si>
    <t>Further renovation of public and commercial buildings</t>
  </si>
  <si>
    <t>Additional renovation of private houses and apartment buildings</t>
  </si>
  <si>
    <t>The methodology does not take into account administrative costs. Total investment cost is covered 100% by the industry (audits and investments). Benefits for enterprises in the form of reduced energy costs either are covered by others consumers or from state budget.</t>
  </si>
  <si>
    <t>Main steps to carry out the VA:
(1) Signature of a declaration of intent with a company or federation representing a sector wishing to take part in the agreement (in a sector, all companies participating should sign). 
(2) Conducting energy audits on each of the industrial sites concerned, by independent auditors acknowledged by the authority, guaranteeing their independence against suppliers of energy equipment, energy suppliers, or other service providers
(3) Based on the options for improvement identified by the audits (investments, changes in process, in behaviours, changes of feedstock, in product design, etc.), each company defines individually an improvement objective of its energy efficiency and its efficiency in terms of reduction of greenhouse gas emissions. 
(4) The voluntary agreement is drawn up and submitted to public inquiry.
(5) The voluntary agreement is then signed by the companies, the professional federation and the authority. In the first phase of VA, federations/associations are not included.
(6) The agreement is implemented: each company implements (invests in) the identified efforts in the audit and declares its performance annually, certified by a reviewer</t>
  </si>
  <si>
    <t>should we put the concerned provisions?</t>
  </si>
  <si>
    <t>@Jarek, can you identify where we have the data, and where they come from?</t>
  </si>
  <si>
    <t>this is expressed in primary savings. In final it is around 212GWh/y, which is huge against the total energy use of the industry (~4.5TWh, or ~5%)</t>
  </si>
  <si>
    <t>The VA also comprises measures like the update of industry audit sheme, supporting the industry associations, hiring 1 person in the Ministry</t>
  </si>
  <si>
    <t xml:space="preserve">Voluntary agreements are collaborative agreements between governments and industries where individual firms or groups negotiate and commit to specific targets and timelines for enhancing energy efficiency. The VA will include in a first phase at least the Top 20-30 Large companies, with industrial plants &gt;250 FTEs or over 43 Meur balance sheet and 50 Meur revenue (in wood, paper, chemicals, non-metallic, non-ferrous, machinery &amp; metal products?). In a second phase it will be extended to more </t>
  </si>
  <si>
    <t>No end date, as it should continue for several years/decades</t>
  </si>
  <si>
    <t>National Government with the companies/businesses/industrial associations</t>
  </si>
  <si>
    <t>•Number of plants / sectors signing a VA;
•Expected / committed relative energy savings (total MWh/unit of activity) per sector (if VA at sectoral level), or per plant (if VA at company level);
•Realised relative energy savings - reduction in energy consumption (MWh/unit of activity) per sector (if VA at sectoral level), or per plant (if VA at company level);
•Renewable energy production, consumption and sales per sector (if VA at sectoral level), or per plant (if VA at company level).</t>
  </si>
  <si>
    <t>At this stage we only simulated savings until 2035.
Only in a few years from now (~2028) it will be possible to project until 2050, as more data are required, to better understand how it is realistic, and how it can lead to full decarbonisation (incl. fuel switch)</t>
  </si>
  <si>
    <t>total savings in 2030 reference scenario built in 2020 (cf. 227.5GWh)</t>
  </si>
  <si>
    <t>GWh or GWh/unit of activity</t>
  </si>
  <si>
    <t xml:space="preserve">1/ policy objective
cf. Trinomics, Taltech, Energex and Sweco - Support to the renovation wave - energy efficiency pathways and energy saving obligation in Estonia (D3-D4 modelling)
2/ industry commitment
sectoral/company roadmaps
3/ verification of achievements
Annual progress reports submitted by the industry
</t>
  </si>
  <si>
    <t>1/ policy objective
cf. Trinomics, Taltech, Energex and Sweco - Support to the renovation wave - energy efficiency pathways and energy saving obligation in Estonia (D3-D4 modelling)
2/ industry commitment
sectoral/company roadmaps</t>
  </si>
  <si>
    <t>Benefits [19] in EUR per toe final energy reduction</t>
  </si>
  <si>
    <t>1/ policy objective
cf. Trinomics, Taltech, Energex and Sweco - Support to the renovation wave - energy efficiency pathways and energy saving obligation in Estonia (D3-D4 modelling)
2/ industry commitment
sectoral/company roadmaps
3/ verification of achievements
Annual progress reports submitted by the industry</t>
  </si>
  <si>
    <r>
      <t>-</t>
    </r>
    <r>
      <rPr>
        <b/>
        <sz val="8"/>
        <rFont val="Arial"/>
        <family val="2"/>
      </rPr>
      <t>Implementing authorities</t>
    </r>
    <r>
      <rPr>
        <sz val="8"/>
        <rFont val="Arial"/>
        <family val="2"/>
      </rPr>
      <t xml:space="preserve">: Ministry of Economic Affairs and Communications to lead the implementation of voluntary agreements, with the support of Ministry of Climate
</t>
    </r>
    <r>
      <rPr>
        <b/>
        <sz val="8"/>
        <rFont val="Arial"/>
        <family val="2"/>
      </rPr>
      <t>-Participating or entrusted parties in first phase</t>
    </r>
    <r>
      <rPr>
        <sz val="8"/>
        <rFont val="Arial"/>
        <family val="2"/>
      </rPr>
      <t>: the Top 20-30 Large companies, with industrial plants &gt;250 FTEs or over 43 Meur balance sheet and 50 Meur revenue (in wood, paper, chemicals, non-metallic, non-ferrous, machinery &amp; metal products?) must engage intensively in voluntary agreements
- Participating or entrusted parties in second phase: other companies and sectors (also &gt;250FTE or over 43 Meur balance sheet and 50 Meur revenue)</t>
    </r>
  </si>
  <si>
    <t>Not directly concerned</t>
  </si>
  <si>
    <t xml:space="preserve">Currently, the lifetime is considered only for the obligation period, and considered with changes. </t>
  </si>
  <si>
    <t>Energy savings were calculated for each year separately (2025-2030) and each annual energy saving would carry over to the next years and provide cumulative savings. Details are provided in the aforementioned study</t>
  </si>
  <si>
    <t>For the obligation period 2021-2030, no early replacement is considered</t>
  </si>
  <si>
    <t>No specific benchmark is used for the global target. Sectoral benchmark might be used on ad hoc basis, for each industry</t>
  </si>
  <si>
    <t>savings of the concerned companies will be counted only once. No risk of overlap with support scheme (as companies concerned by VA will not be gramted support)</t>
  </si>
  <si>
    <t>no EEOS</t>
  </si>
  <si>
    <t>NA</t>
  </si>
  <si>
    <t xml:space="preserve">process energy consumption does not integrate climatic factors, unless the building e.g. is comprised in the scope. </t>
  </si>
  <si>
    <t>In order to monitor the progress and impact of the measure, the following indicators will be assessed:
•Number of plants / sectors signing a VA;
•Expected / committed relative energy savings (total MWh/unit of activity) per sector (if VA at sectoral level), or per plant (if VA at company level);
•Realised relative energy savings - reduction in energy consumption (MWh/unit of activity) per sector (if VA at sectoral level), or per plant (if VA at company level);
•Renewable energy production, consumption and sales per sector (if VA at sectoral level), or per plant (if VA at company level).
Each participating company would have its own tool to establish its plan, develop its indicators, and record its yearly data of energy consumption (energy consumption dashboard). These data are used for the annual report of the company, and are thereafter sent to the sectoral federation / association. 
A central database should be developed to collect the company data, which should be kept confidential. Its design should be based on the audit tool (or dashboard, developed as an XLS).</t>
  </si>
  <si>
    <t>Ministry of Economic Affairs and Communications to lead the implementation of voluntary agreements, with the support of the Ministry of Climate</t>
  </si>
  <si>
    <t xml:space="preserve">Yearly sectoral (or company at least in the first phase) reports on the progress made will be communicated to the authority. Depending on the agreement, the report can be made publicly available.
</t>
  </si>
  <si>
    <t>Certified auditors &amp; metered energy consumption</t>
  </si>
  <si>
    <t>Link with Annexes of the COMMISSION IMPLEMENTING REGULATION (EU) 2022/2299</t>
  </si>
  <si>
    <t>Relevant legislation</t>
  </si>
  <si>
    <t>Table 1 - Key characteristics and progress towars implementing policies and measures</t>
  </si>
  <si>
    <t>Table 3 - Available results of ex-ante and ex-post assessments of the effects of individual or groups of policies and measures on energy efficiency [15]</t>
  </si>
  <si>
    <t>Table 5 - Available projected and realised costs and benefits of individual or groups of policies and measures on energy efficiency [18]</t>
  </si>
  <si>
    <r>
      <t xml:space="preserve">[1] Member States shall select from the following objectives, targets and contributions in the integrated national energy and climate plan (more than one objective, target or contribution can be selected): (…) In dimension </t>
    </r>
    <r>
      <rPr>
        <b/>
        <sz val="8"/>
        <rFont val="Trebuchet MS"/>
        <family val="2"/>
      </rPr>
      <t>Energy efficiency</t>
    </r>
    <r>
      <rPr>
        <sz val="8"/>
        <rFont val="Trebuchet MS"/>
        <family val="2"/>
      </rPr>
      <t xml:space="preserve"> – The indicative national energy efficiency contribution to achieving the Union’s energy efficiency targets of at least 32,5 % in 2030 as referred to in Article 1(1) and Article 3(5) of Directive 2012/27/EU; The cumulative amount of end-use energy savings to be achieved over the period 2021-2030 under point (b) of Article 7(1) on the energy saving obligations pursuant to Directive 2012/27/EU; The indicative milestones of the long-term strategy for the renovation of the national stock of residential and non-residential buildings; The total floor area to be renovated or equivalent annual energy savings to be achieved from 2021 to 2030 under Article 5 of Directive 2012/27/EU on the exemplary role of public bodies’ buildings; Other national objectives, including long-term targets or strategies and sectoral targets, and national objectives in areas such as energy efficiency in the transport sector and with regard to heating and cooling.</t>
    </r>
  </si>
  <si>
    <r>
      <t>Industrial processes (comprising industrial activities that chemically or physically transform materials leading to greenhouse gas emissions, use of greenhouse gases in products and non-energy uses of fossil fuel carbon) 
- In phase 1: focus on large industrial plants (top 30 companies)
- In phase 2: small-scale industrial plants
Agriculture (</t>
    </r>
    <r>
      <rPr>
        <b/>
        <i/>
        <sz val="8"/>
        <rFont val="Arial"/>
        <family val="2"/>
      </rPr>
      <t>possibly</t>
    </r>
    <r>
      <rPr>
        <sz val="8"/>
        <rFont val="Arial"/>
        <family val="2"/>
      </rPr>
      <t>)</t>
    </r>
  </si>
  <si>
    <t xml:space="preserve">Objectives for energy supply – increase in renewable energy in the heating and cooling sector; switch to less carbon-intensive fuels; carbon capture and storage or carbon capture and utilisation; increase consumer participation in energy markets; increase electricity system flexibility and adequacy.
Objectives for energy consumption - efficiency improvement in industrial end-use sectors: demand management/reduction; research and innovation in technologies, processes and materials, which will contribute to reduction in energy consumption; other energy consumption. 
Objectives for industrial processes - installation of abatement technologies; improved control of fugitive emissions from industrial processes; improved control of manufacturing, fugitive and disposal emissions of fluorinated gases; replacement of fluorinated gases by gases with a lower GWP value; research and innovation in making EU industry less energy intensive; other industrial processes
Objectives for agriculture – reduction of fertilizer/manure use on cropland; other activities improving cropland management; improved livestock management; improved animal waste management systems; activities improving grazing land or grassland management; improved management of organic soils; other agriculture. </t>
  </si>
  <si>
    <t xml:space="preserve">Article 4 (b), point (1), of REGULATION (EU) 2018/1999 on 'National objectives, targets and contribution for the five dimensions of the Energy Union' - Each Member State shall set out in its integrated national energy and climate plan the following main objectives, targets and contributions, as specified in point 2 of section A of Annex I: </t>
  </si>
  <si>
    <t>(b) as regards the dimension ‘Energy Efficiency’:</t>
  </si>
  <si>
    <t>(1) the indicative national energy efficiency contribution to achieving the Union's energy efficiency targets of at least 32,5 % in 2030 as referred to in Article 1(1) and Article 3(5) of Directive 2012/27/EU, based on either primary or final energy consumption, primary or final energy savings, or energy intensity. 
Member States shall express their contribution in terms of absolute level of primary energy consumption and final energy consumption in 2020, and in terms of absolute level of primary energy consumption and final energy consumption in 2030, with an indicative trajectory for that contribution from 2021 onwards. They shall explain their underlying methodology and the conversion factors used.</t>
  </si>
  <si>
    <t>Article 7b and Article 20(6) of Directive 2012/27/EU
Article 10, Annex V of Directive 2023/1791</t>
  </si>
  <si>
    <t>Directive 2012/27/EU of the European Parliament and of the Council on energy efficiency;
Directive 2023/1791 of the European Parliement and of the Council on energy efficiency (recast)</t>
  </si>
  <si>
    <t>Metered savings', whereby the savings from the installation of a measure, or package of measures, are determined by recording the actual reduction in energy use, taking due account of factors such as additionality, occupancy, production levels and the weather which may affect consumption. The generic approach is termed “ex post”.</t>
  </si>
  <si>
    <t>Via metered energy consumption, to be reported at plant level (possibly via industry associations)</t>
  </si>
  <si>
    <t>This will be defined when desiging the VA</t>
  </si>
  <si>
    <t>Penalties will be applied in the event of non-compliance announced objectives. To be determined with the industry.</t>
  </si>
  <si>
    <t>The VA will be first discussed with the industry, and then tested. If progress are not aligned with policy commitment, additional efforts will be taken to accelerate the signature, and investments. Complementary actions will be taken.</t>
  </si>
  <si>
    <t>227,5 GWh of energy savings by 2030, i.e. a contribution of 0,67% to the objective of 33 590 GWh (as per 2020 EU Reference Scenario)</t>
  </si>
  <si>
    <t>Ministry of Economic Affairs and Communications, department industry, with the support of Ministry of Climate</t>
  </si>
  <si>
    <t xml:space="preserve">These will be the investment costs made by the industry. There will also be public support, but it is still undefined (e.g. exemptions of renewable fees). </t>
  </si>
  <si>
    <t>Energy saving target for Voluntary agreements will be progressively increasing between 2026 and 2030 to reach 1.9%/y of savings in 2030, starting from 0.5% in 2026, increasing gradually; Participation rate of VA in 2026 is estimated to be 50% of industrial energy consumption, by 2030 it is estimated to be 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</si>
</sst>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 #,##0.00_ ;_ * \-#,##0.00_ ;_ * &quot;-&quot;??_ ;_ @_ "/>
    <numFmt numFmtId="164" formatCode="0.0"/>
    <numFmt numFmtId="165" formatCode="&quot;€&quot;\ #,##0.00"/>
  </numFmts>
  <fonts count="38" x14ac:knownFonts="1">
    <font>
      <sz val="8"/>
      <name val="Trebuchet MS"/>
      <family val="2"/>
    </font>
    <font>
      <sz val="8"/>
      <name val="Arial"/>
      <family val="2"/>
    </font>
    <font>
      <sz val="8"/>
      <name val="Arial"/>
      <family val="2"/>
    </font>
    <font>
      <sz val="8"/>
      <color indexed="8"/>
      <name val="Arial"/>
      <family val="2"/>
    </font>
    <font>
      <sz val="8"/>
      <color theme="1"/>
      <name val="Arial"/>
      <family val="2"/>
    </font>
    <font>
      <sz val="8"/>
      <color theme="0"/>
      <name val="Arial"/>
      <family val="2"/>
    </font>
    <font>
      <sz val="8"/>
      <color rgb="FF8D2EA5"/>
      <name val="Arial"/>
      <family val="2"/>
    </font>
    <font>
      <sz val="8"/>
      <color theme="4"/>
      <name val="Arial"/>
      <family val="2"/>
    </font>
    <font>
      <u/>
      <sz val="8"/>
      <color rgb="FF6688CA"/>
      <name val="Arial"/>
      <family val="2"/>
    </font>
    <font>
      <b/>
      <sz val="11"/>
      <color theme="4"/>
      <name val="Verdana"/>
      <family val="2"/>
    </font>
    <font>
      <b/>
      <sz val="10"/>
      <color theme="6"/>
      <name val="Verdana"/>
      <family val="2"/>
    </font>
    <font>
      <b/>
      <sz val="9"/>
      <color theme="6"/>
      <name val="Verdana"/>
      <family val="2"/>
    </font>
    <font>
      <b/>
      <sz val="9"/>
      <color rgb="FF6688CA"/>
      <name val="Verdana"/>
      <family val="2"/>
    </font>
    <font>
      <u/>
      <sz val="8"/>
      <color theme="4"/>
      <name val="Arial"/>
      <family val="2"/>
    </font>
    <font>
      <sz val="8"/>
      <color rgb="FF3F3F3F"/>
      <name val="Arial"/>
      <family val="2"/>
    </font>
    <font>
      <b/>
      <sz val="16"/>
      <color theme="6"/>
      <name val="Verdana"/>
      <family val="2"/>
    </font>
    <font>
      <b/>
      <sz val="8"/>
      <color theme="1"/>
      <name val="Verdana"/>
      <family val="2"/>
    </font>
    <font>
      <sz val="8"/>
      <color theme="7"/>
      <name val="Arial"/>
      <family val="2"/>
    </font>
    <font>
      <b/>
      <sz val="11"/>
      <color rgb="FF002C54"/>
      <name val="Trebuchet MS"/>
      <family val="2"/>
    </font>
    <font>
      <b/>
      <sz val="12"/>
      <color rgb="FF002C54"/>
      <name val="Trebuchet MS"/>
      <family val="2"/>
    </font>
    <font>
      <sz val="10"/>
      <color rgb="FF002C54"/>
      <name val="Trebuchet MS"/>
      <family val="2"/>
    </font>
    <font>
      <b/>
      <sz val="8"/>
      <color theme="5"/>
      <name val="Trebuchet MS"/>
      <family val="2"/>
    </font>
    <font>
      <sz val="8"/>
      <name val="Trebuchet MS"/>
      <family val="2"/>
    </font>
    <font>
      <sz val="8"/>
      <color theme="1"/>
      <name val="Trebuchet MS"/>
      <family val="2"/>
    </font>
    <font>
      <sz val="8"/>
      <color theme="0"/>
      <name val="Trebuchet MS"/>
      <family val="2"/>
    </font>
    <font>
      <b/>
      <sz val="8"/>
      <color theme="0"/>
      <name val="Trebuchet MS"/>
      <family val="2"/>
    </font>
    <font>
      <i/>
      <sz val="8"/>
      <name val="Trebuchet MS"/>
      <family val="2"/>
    </font>
    <font>
      <b/>
      <sz val="8"/>
      <name val="Trebuchet MS"/>
      <family val="2"/>
    </font>
    <font>
      <strike/>
      <sz val="8"/>
      <name val="Trebuchet MS"/>
      <family val="2"/>
    </font>
    <font>
      <b/>
      <sz val="8"/>
      <name val="Arial"/>
      <family val="2"/>
    </font>
    <font>
      <b/>
      <sz val="8"/>
      <color theme="0"/>
      <name val="Arial"/>
      <family val="2"/>
    </font>
    <font>
      <b/>
      <i/>
      <sz val="6"/>
      <color theme="3" tint="0.499984740745262"/>
      <name val="Trebuchet MS"/>
      <family val="2"/>
    </font>
    <font>
      <i/>
      <sz val="7"/>
      <color theme="5"/>
      <name val="Trebuchet MS"/>
      <family val="2"/>
    </font>
    <font>
      <sz val="8"/>
      <color indexed="8"/>
      <name val="Trebuchet MS"/>
      <family val="2"/>
    </font>
    <font>
      <u/>
      <sz val="8"/>
      <color theme="4"/>
      <name val="Trebuchet MS"/>
      <family val="2"/>
    </font>
    <font>
      <sz val="8"/>
      <color rgb="FFFF0000"/>
      <name val="Trebuchet MS"/>
      <family val="2"/>
    </font>
    <font>
      <b/>
      <i/>
      <sz val="8"/>
      <color theme="0"/>
      <name val="Trebuchet MS"/>
      <family val="2"/>
    </font>
    <font>
      <b/>
      <i/>
      <sz val="8"/>
      <name val="Arial"/>
      <family val="2"/>
    </font>
  </fonts>
  <fills count="87">
    <fill>
      <patternFill patternType="none"/>
    </fill>
    <fill>
      <patternFill patternType="gray125"/>
    </fill>
    <fill>
      <patternFill patternType="solid">
        <fgColor indexed="56"/>
        <bgColor indexed="64"/>
      </patternFill>
    </fill>
    <fill>
      <patternFill patternType="solid">
        <fgColor indexed="62"/>
        <bgColor indexed="64"/>
      </patternFill>
    </fill>
    <fill>
      <patternFill patternType="solid">
        <fgColor indexed="18"/>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rgb="FFFFE2CC"/>
        <bgColor rgb="FFFFE2CC"/>
      </patternFill>
    </fill>
    <fill>
      <patternFill patternType="solid">
        <fgColor rgb="FFCCD7ED"/>
        <bgColor indexed="64"/>
      </patternFill>
    </fill>
    <fill>
      <patternFill patternType="solid">
        <fgColor rgb="FFE3D5ED"/>
        <bgColor indexed="64"/>
      </patternFill>
    </fill>
    <fill>
      <patternFill patternType="solid">
        <fgColor rgb="FFCAE399"/>
        <bgColor rgb="FFE4F1CC"/>
      </patternFill>
    </fill>
    <fill>
      <patternFill patternType="solid">
        <fgColor rgb="FFE8E8E8"/>
        <bgColor indexed="64"/>
      </patternFill>
    </fill>
    <fill>
      <patternFill patternType="solid">
        <fgColor rgb="FFFFEB9C"/>
        <bgColor indexed="48"/>
      </patternFill>
    </fill>
    <fill>
      <patternFill patternType="solid">
        <fgColor rgb="FFE4F1CC"/>
        <bgColor indexed="64"/>
      </patternFill>
    </fill>
    <fill>
      <patternFill patternType="solid">
        <fgColor theme="8" tint="0.79998168889431442"/>
        <bgColor indexed="64"/>
      </patternFill>
    </fill>
    <fill>
      <patternFill patternType="solid">
        <fgColor indexed="60"/>
        <bgColor indexed="64"/>
      </patternFill>
    </fill>
    <fill>
      <patternFill patternType="solid">
        <fgColor indexed="53"/>
        <bgColor indexed="64"/>
      </patternFill>
    </fill>
    <fill>
      <patternFill patternType="solid">
        <fgColor indexed="23"/>
        <bgColor indexed="64"/>
      </patternFill>
    </fill>
    <fill>
      <patternFill patternType="solid">
        <fgColor indexed="39"/>
        <bgColor indexed="64"/>
      </patternFill>
    </fill>
    <fill>
      <patternFill patternType="solid">
        <fgColor indexed="38"/>
        <bgColor indexed="64"/>
      </patternFill>
    </fill>
    <fill>
      <patternFill patternType="solid">
        <fgColor indexed="63"/>
        <bgColor indexed="64"/>
      </patternFill>
    </fill>
    <fill>
      <patternFill patternType="solid">
        <fgColor rgb="FFD1339D"/>
        <bgColor indexed="64"/>
      </patternFill>
    </fill>
    <fill>
      <patternFill patternType="solid">
        <fgColor rgb="FF8E58B7"/>
        <bgColor indexed="64"/>
      </patternFill>
    </fill>
    <fill>
      <patternFill patternType="solid">
        <fgColor rgb="FF50458F"/>
        <bgColor indexed="64"/>
      </patternFill>
    </fill>
    <fill>
      <patternFill patternType="solid">
        <fgColor indexed="31"/>
        <bgColor indexed="64"/>
      </patternFill>
    </fill>
    <fill>
      <patternFill patternType="solid">
        <fgColor indexed="30"/>
        <bgColor indexed="64"/>
      </patternFill>
    </fill>
    <fill>
      <patternFill patternType="solid">
        <fgColor rgb="FFE5E533"/>
        <bgColor indexed="64"/>
      </patternFill>
    </fill>
    <fill>
      <patternFill patternType="solid">
        <fgColor indexed="59"/>
        <bgColor indexed="64"/>
      </patternFill>
    </fill>
    <fill>
      <patternFill patternType="solid">
        <fgColor rgb="FFAA82C9"/>
        <bgColor indexed="64"/>
      </patternFill>
    </fill>
    <fill>
      <patternFill patternType="solid">
        <fgColor indexed="54"/>
        <bgColor indexed="64"/>
      </patternFill>
    </fill>
    <fill>
      <patternFill patternType="solid">
        <fgColor indexed="9"/>
        <bgColor indexed="64"/>
      </patternFill>
    </fill>
    <fill>
      <patternFill patternType="solid">
        <fgColor indexed="46"/>
        <bgColor indexed="64"/>
      </patternFill>
    </fill>
    <fill>
      <patternFill patternType="solid">
        <fgColor rgb="FFE899CE"/>
        <bgColor indexed="64"/>
      </patternFill>
    </fill>
    <fill>
      <patternFill patternType="solid">
        <fgColor indexed="19"/>
        <bgColor indexed="64"/>
      </patternFill>
    </fill>
    <fill>
      <patternFill patternType="solid">
        <fgColor indexed="12"/>
        <bgColor indexed="64"/>
      </patternFill>
    </fill>
    <fill>
      <patternFill patternType="solid">
        <fgColor indexed="22"/>
        <bgColor indexed="64"/>
      </patternFill>
    </fill>
    <fill>
      <patternFill patternType="solid">
        <fgColor indexed="61"/>
        <bgColor indexed="64"/>
      </patternFill>
    </fill>
    <fill>
      <patternFill patternType="solid">
        <fgColor theme="5"/>
        <bgColor indexed="64"/>
      </patternFill>
    </fill>
    <fill>
      <patternFill patternType="solid">
        <fgColor rgb="FF25547F"/>
        <bgColor indexed="64"/>
      </patternFill>
    </fill>
    <fill>
      <patternFill patternType="solid">
        <fgColor rgb="FF4B7DAA"/>
        <bgColor indexed="64"/>
      </patternFill>
    </fill>
    <fill>
      <patternFill patternType="solid">
        <fgColor rgb="FF70A5D4"/>
        <bgColor indexed="64"/>
      </patternFill>
    </fill>
    <fill>
      <patternFill patternType="solid">
        <fgColor rgb="FF00707C"/>
        <bgColor rgb="FF95C633"/>
      </patternFill>
    </fill>
    <fill>
      <patternFill patternType="solid">
        <fgColor rgb="FF008795"/>
        <bgColor indexed="64"/>
      </patternFill>
    </fill>
    <fill>
      <patternFill patternType="solid">
        <fgColor rgb="FF009DAF"/>
        <bgColor indexed="64"/>
      </patternFill>
    </fill>
    <fill>
      <patternFill patternType="solid">
        <fgColor rgb="FFF3715A"/>
        <bgColor indexed="64"/>
      </patternFill>
    </fill>
    <fill>
      <patternFill patternType="solid">
        <fgColor rgb="FFF69583"/>
        <bgColor indexed="64"/>
      </patternFill>
    </fill>
    <fill>
      <patternFill patternType="solid">
        <fgColor rgb="FFF9B8AD"/>
        <bgColor indexed="64"/>
      </patternFill>
    </fill>
    <fill>
      <patternFill patternType="solid">
        <fgColor rgb="FFC1D8D7"/>
        <bgColor indexed="64"/>
      </patternFill>
    </fill>
    <fill>
      <patternFill patternType="solid">
        <fgColor rgb="FFD1E2E1"/>
        <bgColor indexed="64"/>
      </patternFill>
    </fill>
    <fill>
      <patternFill patternType="solid">
        <fgColor rgb="FFE0EBEB"/>
        <bgColor indexed="64"/>
      </patternFill>
    </fill>
    <fill>
      <patternFill patternType="solid">
        <fgColor rgb="FFD9BC7D"/>
        <bgColor indexed="64"/>
      </patternFill>
    </fill>
    <fill>
      <patternFill patternType="solid">
        <fgColor rgb="FFB49553"/>
        <bgColor indexed="64"/>
      </patternFill>
    </fill>
    <fill>
      <patternFill patternType="solid">
        <fgColor rgb="FF8E6D2A"/>
        <bgColor indexed="64"/>
      </patternFill>
    </fill>
    <fill>
      <patternFill patternType="solid">
        <fgColor theme="9"/>
        <bgColor indexed="64"/>
      </patternFill>
    </fill>
    <fill>
      <patternFill patternType="solid">
        <fgColor theme="0" tint="-0.499984740745262"/>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4"/>
        <bgColor indexed="64"/>
      </patternFill>
    </fill>
    <fill>
      <patternFill patternType="solid">
        <fgColor theme="6" tint="-0.249977111117893"/>
        <bgColor indexed="64"/>
      </patternFill>
    </fill>
    <fill>
      <patternFill patternType="solid">
        <fgColor theme="4" tint="0.249977111117893"/>
        <bgColor indexed="64"/>
      </patternFill>
    </fill>
    <fill>
      <patternFill patternType="solid">
        <fgColor theme="7" tint="-0.499984740745262"/>
        <bgColor indexed="64"/>
      </patternFill>
    </fill>
    <fill>
      <patternFill patternType="solid">
        <fgColor theme="6" tint="0.39997558519241921"/>
        <bgColor indexed="64"/>
      </patternFill>
    </fill>
    <fill>
      <patternFill patternType="solid">
        <fgColor theme="1"/>
        <bgColor indexed="64"/>
      </patternFill>
    </fill>
    <fill>
      <patternFill patternType="solid">
        <fgColor theme="5" tint="9.9978637043366805E-2"/>
        <bgColor indexed="64"/>
      </patternFill>
    </fill>
    <fill>
      <patternFill patternType="solid">
        <fgColor theme="8" tint="-9.9978637043366805E-2"/>
        <bgColor indexed="64"/>
      </patternFill>
    </fill>
    <fill>
      <patternFill patternType="solid">
        <fgColor theme="4" tint="0.749992370372631"/>
        <bgColor indexed="64"/>
      </patternFill>
    </fill>
    <fill>
      <patternFill patternType="solid">
        <fgColor theme="6"/>
        <bgColor indexed="64"/>
      </patternFill>
    </fill>
    <fill>
      <patternFill patternType="solid">
        <fgColor theme="4" tint="0.499984740745262"/>
        <bgColor indexed="64"/>
      </patternFill>
    </fill>
    <fill>
      <patternFill patternType="solid">
        <fgColor theme="7" tint="-0.249977111117893"/>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8"/>
        <bgColor indexed="64"/>
      </patternFill>
    </fill>
    <fill>
      <patternFill patternType="solid">
        <fgColor theme="4" tint="0.89999084444715716"/>
        <bgColor indexed="64"/>
      </patternFill>
    </fill>
    <fill>
      <patternFill patternType="solid">
        <fgColor theme="5" tint="0.89999084444715716"/>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5" tint="0.89996032593768116"/>
        <bgColor indexed="64"/>
      </patternFill>
    </fill>
    <fill>
      <patternFill patternType="solid">
        <fgColor theme="4" tint="0.89996032593768116"/>
        <bgColor indexed="64"/>
      </patternFill>
    </fill>
    <fill>
      <patternFill patternType="solid">
        <fgColor theme="7" tint="0.79998168889431442"/>
        <bgColor indexed="64"/>
      </patternFill>
    </fill>
    <fill>
      <patternFill patternType="solid">
        <fgColor rgb="FFE2CFF1"/>
        <bgColor indexed="64"/>
      </patternFill>
    </fill>
    <fill>
      <patternFill patternType="solid">
        <fgColor theme="0"/>
        <bgColor indexed="64"/>
      </patternFill>
    </fill>
  </fills>
  <borders count="73">
    <border>
      <left/>
      <right/>
      <top/>
      <bottom/>
      <diagonal/>
    </border>
    <border>
      <left style="hair">
        <color indexed="13"/>
      </left>
      <right style="hair">
        <color indexed="13"/>
      </right>
      <top style="hair">
        <color indexed="13"/>
      </top>
      <bottom style="hair">
        <color indexed="13"/>
      </bottom>
      <diagonal/>
    </border>
    <border>
      <left style="dotted">
        <color rgb="FFE8E8E8"/>
      </left>
      <right style="dotted">
        <color rgb="FFE8E8E8"/>
      </right>
      <top style="dotted">
        <color rgb="FFE8E8E8"/>
      </top>
      <bottom style="dotted">
        <color rgb="FFE8E8E8"/>
      </bottom>
      <diagonal/>
    </border>
    <border>
      <left/>
      <right/>
      <top/>
      <bottom style="medium">
        <color theme="5"/>
      </bottom>
      <diagonal/>
    </border>
    <border>
      <left/>
      <right/>
      <top/>
      <bottom style="thin">
        <color theme="6"/>
      </bottom>
      <diagonal/>
    </border>
    <border>
      <left style="dotted">
        <color theme="5"/>
      </left>
      <right style="dotted">
        <color theme="5"/>
      </right>
      <top style="thin">
        <color theme="5"/>
      </top>
      <bottom style="medium">
        <color theme="5"/>
      </bottom>
      <diagonal/>
    </border>
    <border>
      <left/>
      <right/>
      <top/>
      <bottom style="thin">
        <color rgb="FFF3CD66"/>
      </bottom>
      <diagonal/>
    </border>
    <border>
      <left/>
      <right/>
      <top/>
      <bottom style="medium">
        <color theme="6"/>
      </bottom>
      <diagonal/>
    </border>
    <border>
      <left/>
      <right/>
      <top/>
      <bottom style="thick">
        <color rgb="FFB2CECD"/>
      </bottom>
      <diagonal/>
    </border>
    <border>
      <left style="hair">
        <color indexed="43"/>
      </left>
      <right style="hair">
        <color indexed="43"/>
      </right>
      <top style="hair">
        <color indexed="43"/>
      </top>
      <bottom style="thin">
        <color theme="5"/>
      </bottom>
      <diagonal/>
    </border>
    <border>
      <left/>
      <right/>
      <top style="thin">
        <color theme="5"/>
      </top>
      <bottom/>
      <diagonal/>
    </border>
    <border>
      <left/>
      <right/>
      <top/>
      <bottom style="thin">
        <color theme="5"/>
      </bottom>
      <diagonal/>
    </border>
    <border>
      <left style="hair">
        <color theme="0" tint="-0.14999847407452621"/>
      </left>
      <right/>
      <top/>
      <bottom style="thin">
        <color theme="5"/>
      </bottom>
      <diagonal/>
    </border>
    <border>
      <left style="hair">
        <color theme="0" tint="-0.14999847407452621"/>
      </left>
      <right/>
      <top/>
      <bottom/>
      <diagonal/>
    </border>
    <border>
      <left style="hair">
        <color theme="0" tint="-0.14999847407452621"/>
      </left>
      <right style="hair">
        <color indexed="43"/>
      </right>
      <top style="hair">
        <color indexed="43"/>
      </top>
      <bottom style="thin">
        <color theme="5"/>
      </bottom>
      <diagonal/>
    </border>
    <border>
      <left style="hair">
        <color theme="0" tint="-0.14999847407452621"/>
      </left>
      <right/>
      <top style="thin">
        <color theme="5"/>
      </top>
      <bottom/>
      <diagonal/>
    </border>
    <border>
      <left/>
      <right style="hair">
        <color indexed="43"/>
      </right>
      <top style="hair">
        <color indexed="43"/>
      </top>
      <bottom style="thin">
        <color theme="5"/>
      </bottom>
      <diagonal/>
    </border>
    <border>
      <left/>
      <right style="hair">
        <color theme="0" tint="-0.14999847407452621"/>
      </right>
      <top/>
      <bottom/>
      <diagonal/>
    </border>
    <border>
      <left style="hair">
        <color indexed="43"/>
      </left>
      <right style="hair">
        <color theme="0" tint="-0.14999847407452621"/>
      </right>
      <top style="hair">
        <color indexed="43"/>
      </top>
      <bottom style="thin">
        <color theme="5"/>
      </bottom>
      <diagonal/>
    </border>
    <border>
      <left style="hair">
        <color theme="0" tint="-0.14999847407452621"/>
      </left>
      <right/>
      <top style="hair">
        <color indexed="43"/>
      </top>
      <bottom style="thin">
        <color theme="5"/>
      </bottom>
      <diagonal/>
    </border>
    <border>
      <left style="hair">
        <color theme="0" tint="-0.249977111117893"/>
      </left>
      <right style="hair">
        <color theme="0" tint="-0.249977111117893"/>
      </right>
      <top style="hair">
        <color theme="0" tint="-0.249977111117893"/>
      </top>
      <bottom style="hair">
        <color theme="0" tint="-0.249977111117893"/>
      </bottom>
      <diagonal/>
    </border>
    <border>
      <left style="hair">
        <color theme="0" tint="-0.249977111117893"/>
      </left>
      <right/>
      <top/>
      <bottom/>
      <diagonal/>
    </border>
    <border>
      <left/>
      <right style="hair">
        <color theme="0" tint="-0.249977111117893"/>
      </right>
      <top/>
      <bottom/>
      <diagonal/>
    </border>
    <border>
      <left/>
      <right/>
      <top/>
      <bottom style="hair">
        <color theme="0" tint="-0.249977111117893"/>
      </bottom>
      <diagonal/>
    </border>
    <border>
      <left style="hair">
        <color indexed="43"/>
      </left>
      <right style="hair">
        <color theme="0" tint="-0.249977111117893"/>
      </right>
      <top style="hair">
        <color indexed="43"/>
      </top>
      <bottom style="thin">
        <color theme="5"/>
      </bottom>
      <diagonal/>
    </border>
    <border>
      <left style="hair">
        <color theme="0" tint="-0.249977111117893"/>
      </left>
      <right style="hair">
        <color theme="0" tint="-0.249977111117893"/>
      </right>
      <top/>
      <bottom style="thin">
        <color theme="5"/>
      </bottom>
      <diagonal/>
    </border>
    <border>
      <left style="hair">
        <color theme="0" tint="-0.249977111117893"/>
      </left>
      <right style="hair">
        <color indexed="43"/>
      </right>
      <top style="hair">
        <color indexed="43"/>
      </top>
      <bottom style="thin">
        <color theme="5"/>
      </bottom>
      <diagonal/>
    </border>
    <border>
      <left style="hair">
        <color theme="0" tint="-0.249977111117893"/>
      </left>
      <right style="hair">
        <color theme="0" tint="-0.249977111117893"/>
      </right>
      <top/>
      <bottom/>
      <diagonal/>
    </border>
    <border>
      <left style="hair">
        <color theme="0" tint="-0.249977111117893"/>
      </left>
      <right style="hair">
        <color theme="0" tint="-0.249977111117893"/>
      </right>
      <top style="hair">
        <color indexed="43"/>
      </top>
      <bottom style="thin">
        <color theme="5"/>
      </bottom>
      <diagonal/>
    </border>
    <border>
      <left style="hair">
        <color theme="0" tint="-0.249977111117893"/>
      </left>
      <right style="hair">
        <color theme="0" tint="-0.249977111117893"/>
      </right>
      <top style="thin">
        <color theme="5"/>
      </top>
      <bottom/>
      <diagonal/>
    </border>
    <border>
      <left style="hair">
        <color theme="0" tint="-0.249977111117893"/>
      </left>
      <right style="hair">
        <color theme="0" tint="-0.249977111117893"/>
      </right>
      <top/>
      <bottom style="hair">
        <color theme="0" tint="-0.249977111117893"/>
      </bottom>
      <diagonal/>
    </border>
    <border>
      <left/>
      <right/>
      <top style="hair">
        <color indexed="43"/>
      </top>
      <bottom style="thin">
        <color theme="5"/>
      </bottom>
      <diagonal/>
    </border>
    <border>
      <left/>
      <right/>
      <top/>
      <bottom style="hair">
        <color indexed="43"/>
      </bottom>
      <diagonal/>
    </border>
    <border>
      <left/>
      <right style="hair">
        <color theme="0" tint="-0.34998626667073579"/>
      </right>
      <top/>
      <bottom/>
      <diagonal/>
    </border>
    <border>
      <left style="hair">
        <color theme="0" tint="-0.34998626667073579"/>
      </left>
      <right style="hair">
        <color theme="0" tint="-0.34998626667073579"/>
      </right>
      <top/>
      <bottom/>
      <diagonal/>
    </border>
    <border>
      <left style="hair">
        <color theme="0" tint="-0.34998626667073579"/>
      </left>
      <right/>
      <top/>
      <bottom/>
      <diagonal/>
    </border>
    <border>
      <left style="hair">
        <color theme="0" tint="-0.34998626667073579"/>
      </left>
      <right/>
      <top/>
      <bottom style="hair">
        <color indexed="43"/>
      </bottom>
      <diagonal/>
    </border>
    <border>
      <left/>
      <right style="hair">
        <color theme="0" tint="-0.34998626667073579"/>
      </right>
      <top/>
      <bottom style="hair">
        <color indexed="43"/>
      </bottom>
      <diagonal/>
    </border>
    <border>
      <left style="hair">
        <color theme="0" tint="-0.34998626667073579"/>
      </left>
      <right style="hair">
        <color indexed="43"/>
      </right>
      <top style="hair">
        <color indexed="43"/>
      </top>
      <bottom style="thin">
        <color theme="5"/>
      </bottom>
      <diagonal/>
    </border>
    <border>
      <left style="hair">
        <color indexed="43"/>
      </left>
      <right style="hair">
        <color theme="0" tint="-0.34998626667073579"/>
      </right>
      <top style="hair">
        <color indexed="43"/>
      </top>
      <bottom style="thin">
        <color theme="5"/>
      </bottom>
      <diagonal/>
    </border>
    <border>
      <left style="dotted">
        <color theme="0" tint="-0.14999847407452621"/>
      </left>
      <right style="dotted">
        <color theme="0" tint="-0.14999847407452621"/>
      </right>
      <top style="dotted">
        <color theme="0" tint="-0.14999847407452621"/>
      </top>
      <bottom style="dotted">
        <color theme="0" tint="-0.14999847407452621"/>
      </bottom>
      <diagonal/>
    </border>
    <border>
      <left/>
      <right style="dotted">
        <color theme="0" tint="-0.14999847407452621"/>
      </right>
      <top style="dotted">
        <color theme="0" tint="-0.14999847407452621"/>
      </top>
      <bottom style="dotted">
        <color theme="0" tint="-0.14999847407452621"/>
      </bottom>
      <diagonal/>
    </border>
    <border>
      <left/>
      <right style="thin">
        <color theme="0" tint="-0.249977111117893"/>
      </right>
      <top/>
      <bottom/>
      <diagonal/>
    </border>
    <border>
      <left style="hair">
        <color indexed="43"/>
      </left>
      <right style="thin">
        <color theme="0" tint="-0.249977111117893"/>
      </right>
      <top style="hair">
        <color indexed="43"/>
      </top>
      <bottom style="thin">
        <color theme="5"/>
      </bottom>
      <diagonal/>
    </border>
    <border>
      <left style="dotted">
        <color theme="0" tint="-0.14999847407452621"/>
      </left>
      <right style="thin">
        <color theme="0" tint="-0.249977111117893"/>
      </right>
      <top style="dotted">
        <color theme="0" tint="-0.14999847407452621"/>
      </top>
      <bottom style="dotted">
        <color theme="0" tint="-0.14999847407452621"/>
      </bottom>
      <diagonal/>
    </border>
    <border>
      <left style="hair">
        <color theme="0" tint="-0.34998626667073579"/>
      </left>
      <right style="thin">
        <color theme="0" tint="-0.249977111117893"/>
      </right>
      <top/>
      <bottom/>
      <diagonal/>
    </border>
    <border>
      <left style="thin">
        <color theme="0" tint="-0.249977111117893"/>
      </left>
      <right/>
      <top/>
      <bottom/>
      <diagonal/>
    </border>
    <border>
      <left style="thin">
        <color theme="0" tint="-0.249977111117893"/>
      </left>
      <right style="hair">
        <color theme="0" tint="-0.34998626667073579"/>
      </right>
      <top/>
      <bottom/>
      <diagonal/>
    </border>
    <border>
      <left style="thin">
        <color theme="0" tint="-0.249977111117893"/>
      </left>
      <right style="hair">
        <color indexed="43"/>
      </right>
      <top style="hair">
        <color indexed="43"/>
      </top>
      <bottom style="thin">
        <color theme="5"/>
      </bottom>
      <diagonal/>
    </border>
    <border>
      <left style="thin">
        <color theme="0" tint="-0.249977111117893"/>
      </left>
      <right style="hair">
        <color theme="0" tint="-0.34998626667073579"/>
      </right>
      <top style="hair">
        <color theme="0" tint="-0.34998626667073579"/>
      </top>
      <bottom style="hair">
        <color theme="0" tint="-0.34998626667073579"/>
      </bottom>
      <diagonal/>
    </border>
    <border>
      <left style="thin">
        <color theme="0" tint="-0.249977111117893"/>
      </left>
      <right style="dotted">
        <color theme="0" tint="-0.14999847407452621"/>
      </right>
      <top style="dotted">
        <color theme="0" tint="-0.14999847407452621"/>
      </top>
      <bottom style="dotted">
        <color theme="0" tint="-0.14999847407452621"/>
      </bottom>
      <diagonal/>
    </border>
    <border>
      <left/>
      <right/>
      <top style="thin">
        <color theme="5"/>
      </top>
      <bottom style="hair">
        <color theme="0" tint="-0.249977111117893"/>
      </bottom>
      <diagonal/>
    </border>
    <border>
      <left/>
      <right/>
      <top style="hair">
        <color theme="0" tint="-0.249977111117893"/>
      </top>
      <bottom style="hair">
        <color theme="0" tint="-0.249977111117893"/>
      </bottom>
      <diagonal/>
    </border>
    <border>
      <left/>
      <right/>
      <top/>
      <bottom style="thin">
        <color theme="0" tint="-0.499984740745262"/>
      </bottom>
      <diagonal/>
    </border>
    <border>
      <left style="hair">
        <color indexed="43"/>
      </left>
      <right style="hair">
        <color indexed="43"/>
      </right>
      <top style="hair">
        <color indexed="43"/>
      </top>
      <bottom style="hair">
        <color indexed="43"/>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top/>
      <bottom style="hair">
        <color indexed="13"/>
      </bottom>
      <diagonal/>
    </border>
    <border>
      <left style="hair">
        <color indexed="43"/>
      </left>
      <right/>
      <top style="hair">
        <color indexed="43"/>
      </top>
      <bottom style="hair">
        <color indexed="43"/>
      </bottom>
      <diagonal/>
    </border>
    <border>
      <left/>
      <right style="hair">
        <color indexed="43"/>
      </right>
      <top style="hair">
        <color indexed="43"/>
      </top>
      <bottom style="hair">
        <color indexed="43"/>
      </bottom>
      <diagonal/>
    </border>
    <border>
      <left/>
      <right style="hair">
        <color indexed="13"/>
      </right>
      <top style="hair">
        <color indexed="13"/>
      </top>
      <bottom style="hair">
        <color indexed="13"/>
      </bottom>
      <diagonal/>
    </border>
    <border>
      <left/>
      <right style="medium">
        <color indexed="64"/>
      </right>
      <top style="hair">
        <color indexed="43"/>
      </top>
      <bottom style="hair">
        <color indexed="43"/>
      </bottom>
      <diagonal/>
    </border>
    <border>
      <left style="hair">
        <color indexed="13"/>
      </left>
      <right/>
      <top style="hair">
        <color indexed="13"/>
      </top>
      <bottom style="hair">
        <color indexed="13"/>
      </bottom>
      <diagonal/>
    </border>
    <border>
      <left style="hair">
        <color indexed="13"/>
      </left>
      <right/>
      <top/>
      <bottom style="hair">
        <color indexed="13"/>
      </bottom>
      <diagonal/>
    </border>
    <border>
      <left/>
      <right style="hair">
        <color indexed="13"/>
      </right>
      <top/>
      <bottom style="hair">
        <color indexed="13"/>
      </bottom>
      <diagonal/>
    </border>
    <border>
      <left style="hair">
        <color indexed="13"/>
      </left>
      <right style="hair">
        <color indexed="13"/>
      </right>
      <top/>
      <bottom style="hair">
        <color indexed="13"/>
      </bottom>
      <diagonal/>
    </border>
    <border>
      <left style="medium">
        <color indexed="64"/>
      </left>
      <right style="medium">
        <color indexed="64"/>
      </right>
      <top style="medium">
        <color indexed="64"/>
      </top>
      <bottom style="hair">
        <color indexed="13"/>
      </bottom>
      <diagonal/>
    </border>
  </borders>
  <cellStyleXfs count="89">
    <xf numFmtId="0" fontId="0" fillId="0" borderId="0"/>
    <xf numFmtId="0" fontId="23" fillId="43" borderId="0" applyNumberFormat="0" applyBorder="0" applyAlignment="0" applyProtection="0"/>
    <xf numFmtId="0" fontId="23" fillId="46" borderId="0" applyNumberFormat="0" applyBorder="0" applyAlignment="0" applyProtection="0"/>
    <xf numFmtId="0" fontId="23" fillId="49" borderId="0" applyNumberFormat="0" applyBorder="0" applyAlignment="0" applyProtection="0"/>
    <xf numFmtId="0" fontId="23" fillId="52" borderId="0" applyNumberFormat="0" applyBorder="0" applyAlignment="0" applyProtection="0"/>
    <xf numFmtId="0" fontId="23" fillId="55" borderId="0" applyNumberFormat="0" applyBorder="0" applyAlignment="0" applyProtection="0"/>
    <xf numFmtId="0" fontId="4" fillId="59" borderId="0" applyNumberFormat="0" applyBorder="0" applyAlignment="0" applyProtection="0"/>
    <xf numFmtId="0" fontId="23" fillId="42" borderId="0" applyNumberFormat="0" applyBorder="0" applyAlignment="0" applyProtection="0"/>
    <xf numFmtId="0" fontId="24" fillId="45" borderId="0" applyNumberFormat="0" applyBorder="0" applyAlignment="0" applyProtection="0"/>
    <xf numFmtId="0" fontId="23" fillId="48" borderId="0" applyNumberFormat="0" applyBorder="0" applyAlignment="0" applyProtection="0"/>
    <xf numFmtId="0" fontId="23" fillId="51" borderId="0" applyNumberFormat="0" applyBorder="0" applyAlignment="0" applyProtection="0"/>
    <xf numFmtId="0" fontId="23" fillId="54" borderId="0" applyNumberFormat="0" applyBorder="0" applyAlignment="0" applyProtection="0"/>
    <xf numFmtId="0" fontId="4" fillId="58" borderId="0" applyNumberFormat="0" applyBorder="0" applyAlignment="0" applyProtection="0"/>
    <xf numFmtId="0" fontId="24" fillId="41" borderId="0" applyNumberFormat="0" applyBorder="0" applyAlignment="0" applyProtection="0"/>
    <xf numFmtId="0" fontId="24" fillId="44" borderId="0" applyNumberFormat="0" applyBorder="0" applyAlignment="0" applyProtection="0"/>
    <xf numFmtId="0" fontId="24" fillId="47" borderId="0" applyNumberFormat="0" applyBorder="0" applyAlignment="0" applyProtection="0"/>
    <xf numFmtId="0" fontId="22" fillId="50" borderId="0" applyNumberFormat="0" applyBorder="0" applyAlignment="0" applyProtection="0"/>
    <xf numFmtId="0" fontId="22" fillId="53" borderId="0" applyNumberFormat="0" applyBorder="0" applyAlignment="0" applyProtection="0"/>
    <xf numFmtId="0" fontId="1" fillId="57"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5"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24" fillId="56" borderId="0" applyNumberFormat="0" applyBorder="0" applyAlignment="0" applyProtection="0"/>
    <xf numFmtId="0" fontId="2" fillId="10" borderId="0" applyNumberFormat="0" applyBorder="0" applyAlignment="0" applyProtection="0"/>
    <xf numFmtId="0" fontId="2" fillId="11" borderId="2" applyNumberFormat="0" applyAlignment="0" applyProtection="0"/>
    <xf numFmtId="0" fontId="6" fillId="12" borderId="0" applyNumberFormat="0" applyAlignment="0" applyProtection="0"/>
    <xf numFmtId="0" fontId="1" fillId="0" borderId="1" applyNumberFormat="0" applyAlignment="0"/>
    <xf numFmtId="0" fontId="19" fillId="0" borderId="8" applyNumberFormat="0" applyFill="0" applyAlignment="0"/>
    <xf numFmtId="0" fontId="18" fillId="0" borderId="7" applyNumberFormat="0" applyFill="0" applyAlignment="0"/>
    <xf numFmtId="0" fontId="20" fillId="0" borderId="6" applyNumberFormat="0" applyFill="0" applyAlignment="0"/>
    <xf numFmtId="0" fontId="25" fillId="40" borderId="0" applyNumberFormat="0" applyBorder="0">
      <alignment wrapText="1"/>
    </xf>
    <xf numFmtId="0" fontId="21" fillId="0" borderId="9" applyNumberFormat="0">
      <alignment wrapText="1"/>
    </xf>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0" fontId="4" fillId="13"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4" applyNumberFormat="0" applyFill="0" applyAlignment="0" applyProtection="0"/>
    <xf numFmtId="0" fontId="12" fillId="0" borderId="0" applyNumberFormat="0" applyBorder="0" applyAlignment="0" applyProtection="0"/>
    <xf numFmtId="0" fontId="13" fillId="0" borderId="0" applyNumberFormat="0" applyFill="0" applyBorder="0" applyAlignment="0" applyProtection="0">
      <alignment vertical="top"/>
      <protection locked="0"/>
    </xf>
    <xf numFmtId="0" fontId="2" fillId="2" borderId="0" applyNumberFormat="0" applyAlignment="0" applyProtection="0"/>
    <xf numFmtId="0" fontId="2" fillId="14" borderId="0" applyNumberFormat="0" applyAlignment="0" applyProtection="0"/>
    <xf numFmtId="0" fontId="4" fillId="15" borderId="0" applyNumberFormat="0" applyBorder="0" applyAlignment="0" applyProtection="0"/>
    <xf numFmtId="0" fontId="7" fillId="0" borderId="0" applyNumberFormat="0" applyAlignment="0" applyProtection="0"/>
    <xf numFmtId="0" fontId="14" fillId="16" borderId="0" applyNumberFormat="0" applyAlignment="0" applyProtection="0"/>
    <xf numFmtId="0" fontId="15" fillId="0" borderId="0" applyNumberFormat="0" applyFill="0" applyBorder="0" applyAlignment="0" applyProtection="0"/>
    <xf numFmtId="0" fontId="16" fillId="0" borderId="5" applyNumberFormat="0" applyFill="0" applyAlignment="0" applyProtection="0"/>
    <xf numFmtId="0" fontId="17"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1"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1" fillId="3"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1" fillId="4" borderId="0" applyNumberFormat="0" applyBorder="0" applyAlignment="0" applyProtection="0"/>
    <xf numFmtId="0" fontId="22" fillId="60" borderId="40"/>
    <xf numFmtId="0" fontId="1" fillId="11" borderId="40"/>
    <xf numFmtId="0" fontId="1" fillId="2" borderId="40"/>
    <xf numFmtId="0" fontId="22" fillId="0" borderId="40"/>
    <xf numFmtId="9" fontId="22" fillId="0" borderId="0" applyFont="0" applyFill="0" applyBorder="0" applyAlignment="0" applyProtection="0"/>
    <xf numFmtId="0" fontId="31" fillId="0" borderId="0"/>
    <xf numFmtId="0" fontId="22" fillId="0" borderId="54" applyNumberFormat="0" applyAlignment="0"/>
    <xf numFmtId="3" fontId="22" fillId="2" borderId="1" applyNumberFormat="0" applyAlignment="0">
      <protection locked="0"/>
    </xf>
    <xf numFmtId="0" fontId="1" fillId="82" borderId="1" applyNumberFormat="0" applyAlignment="0"/>
    <xf numFmtId="0" fontId="1" fillId="83" borderId="1" applyNumberFormat="0" applyAlignment="0"/>
    <xf numFmtId="0" fontId="1" fillId="3" borderId="1" applyNumberFormat="0" applyFont="0" applyAlignment="0"/>
    <xf numFmtId="0" fontId="1" fillId="80" borderId="1" applyNumberFormat="0" applyAlignment="0"/>
    <xf numFmtId="0" fontId="1" fillId="84" borderId="1" applyNumberFormat="0" applyAlignment="0"/>
    <xf numFmtId="3" fontId="1" fillId="4" borderId="1" applyNumberFormat="0" applyFont="0" applyAlignment="0">
      <protection locked="0"/>
    </xf>
    <xf numFmtId="43" fontId="22" fillId="0" borderId="0" applyFont="0" applyFill="0" applyBorder="0" applyAlignment="0" applyProtection="0"/>
  </cellStyleXfs>
  <cellXfs count="341">
    <xf numFmtId="0" fontId="0" fillId="0" borderId="0" xfId="0"/>
    <xf numFmtId="0" fontId="18" fillId="0" borderId="7" xfId="30"/>
    <xf numFmtId="0" fontId="20" fillId="0" borderId="6" xfId="31"/>
    <xf numFmtId="0" fontId="25" fillId="40" borderId="0" xfId="32">
      <alignment wrapText="1"/>
    </xf>
    <xf numFmtId="0" fontId="19" fillId="0" borderId="8" xfId="29" applyAlignment="1"/>
    <xf numFmtId="0" fontId="26" fillId="0" borderId="0" xfId="0" applyFont="1"/>
    <xf numFmtId="0" fontId="0" fillId="0" borderId="0" xfId="0" applyAlignment="1">
      <alignment vertical="center"/>
    </xf>
    <xf numFmtId="0" fontId="0" fillId="0" borderId="10" xfId="0" applyBorder="1"/>
    <xf numFmtId="0" fontId="26" fillId="0" borderId="0" xfId="0" applyFont="1" applyAlignment="1">
      <alignment horizontal="left" indent="1"/>
    </xf>
    <xf numFmtId="0" fontId="0" fillId="0" borderId="11" xfId="0" applyBorder="1"/>
    <xf numFmtId="0" fontId="21" fillId="0" borderId="9" xfId="33">
      <alignment wrapText="1"/>
    </xf>
    <xf numFmtId="0" fontId="0" fillId="0" borderId="15" xfId="0" applyBorder="1"/>
    <xf numFmtId="0" fontId="0" fillId="0" borderId="13" xfId="0" applyBorder="1"/>
    <xf numFmtId="0" fontId="21" fillId="0" borderId="16" xfId="33" applyBorder="1">
      <alignment wrapText="1"/>
    </xf>
    <xf numFmtId="0" fontId="26" fillId="0" borderId="12" xfId="0" applyFont="1" applyBorder="1" applyAlignment="1">
      <alignment horizontal="left" indent="1"/>
    </xf>
    <xf numFmtId="0" fontId="0" fillId="0" borderId="23" xfId="0" applyBorder="1"/>
    <xf numFmtId="0" fontId="21" fillId="0" borderId="24" xfId="33" applyBorder="1">
      <alignment wrapText="1"/>
    </xf>
    <xf numFmtId="0" fontId="21" fillId="0" borderId="26" xfId="33" applyBorder="1">
      <alignment wrapText="1"/>
    </xf>
    <xf numFmtId="0" fontId="21" fillId="0" borderId="28" xfId="33" applyBorder="1">
      <alignment wrapText="1"/>
    </xf>
    <xf numFmtId="0" fontId="21" fillId="0" borderId="31" xfId="33" applyBorder="1">
      <alignment wrapText="1"/>
    </xf>
    <xf numFmtId="0" fontId="25" fillId="40" borderId="0" xfId="32" applyAlignment="1">
      <alignment vertical="center" wrapText="1"/>
    </xf>
    <xf numFmtId="0" fontId="0" fillId="0" borderId="0" xfId="0" applyAlignment="1">
      <alignment horizontal="left" vertical="center" wrapText="1"/>
    </xf>
    <xf numFmtId="0" fontId="0" fillId="0" borderId="0" xfId="0" applyAlignment="1">
      <alignment horizontal="left"/>
    </xf>
    <xf numFmtId="0" fontId="26" fillId="0" borderId="0" xfId="0" applyFont="1" applyAlignment="1">
      <alignment horizontal="left" vertical="center" indent="1"/>
    </xf>
    <xf numFmtId="0" fontId="0" fillId="0" borderId="0" xfId="0" applyAlignment="1">
      <alignment horizontal="left" vertical="center"/>
    </xf>
    <xf numFmtId="0" fontId="0" fillId="0" borderId="0" xfId="0" applyAlignment="1">
      <alignment horizontal="left" vertical="center" indent="1"/>
    </xf>
    <xf numFmtId="0" fontId="27" fillId="0" borderId="0" xfId="0" applyFont="1" applyAlignment="1">
      <alignment horizontal="left" vertical="center" indent="1"/>
    </xf>
    <xf numFmtId="0" fontId="0" fillId="0" borderId="0" xfId="0" applyAlignment="1">
      <alignment wrapText="1"/>
    </xf>
    <xf numFmtId="0" fontId="25" fillId="40" borderId="0" xfId="32" applyAlignment="1">
      <alignment horizontal="center" vertical="center" wrapText="1"/>
    </xf>
    <xf numFmtId="0" fontId="28" fillId="0" borderId="0" xfId="0" applyFont="1"/>
    <xf numFmtId="0" fontId="28" fillId="0" borderId="0" xfId="0" applyFont="1" applyAlignment="1">
      <alignment vertical="center"/>
    </xf>
    <xf numFmtId="0" fontId="27" fillId="0" borderId="0" xfId="0" applyFont="1" applyAlignment="1">
      <alignment horizontal="left" vertical="center" wrapText="1"/>
    </xf>
    <xf numFmtId="0" fontId="0" fillId="0" borderId="0" xfId="0" applyAlignment="1">
      <alignment horizontal="center" vertical="center"/>
    </xf>
    <xf numFmtId="0" fontId="0" fillId="0" borderId="0" xfId="0" applyAlignment="1">
      <alignment horizontal="center" vertical="center" wrapText="1"/>
    </xf>
    <xf numFmtId="0" fontId="21" fillId="0" borderId="9" xfId="33" applyAlignment="1">
      <alignment horizontal="center" vertical="center" wrapText="1"/>
    </xf>
    <xf numFmtId="0" fontId="21" fillId="0" borderId="16" xfId="33" applyBorder="1" applyAlignment="1">
      <alignment horizontal="center" vertical="center" wrapText="1"/>
    </xf>
    <xf numFmtId="0" fontId="21" fillId="0" borderId="38" xfId="33" applyBorder="1" applyAlignment="1">
      <alignment horizontal="center" vertical="center" wrapText="1"/>
    </xf>
    <xf numFmtId="0" fontId="21" fillId="0" borderId="39" xfId="33" applyBorder="1" applyAlignment="1">
      <alignment horizontal="center" vertical="center" wrapText="1"/>
    </xf>
    <xf numFmtId="0" fontId="21" fillId="0" borderId="39" xfId="33" applyBorder="1">
      <alignment wrapText="1"/>
    </xf>
    <xf numFmtId="0" fontId="24" fillId="5" borderId="0" xfId="19"/>
    <xf numFmtId="0" fontId="19" fillId="0" borderId="8" xfId="29"/>
    <xf numFmtId="0" fontId="2" fillId="11" borderId="2" xfId="26"/>
    <xf numFmtId="0" fontId="0" fillId="60" borderId="40" xfId="0" applyFill="1" applyBorder="1"/>
    <xf numFmtId="0" fontId="2" fillId="11" borderId="40" xfId="26" applyBorder="1"/>
    <xf numFmtId="0" fontId="2" fillId="2" borderId="40" xfId="42" applyBorder="1"/>
    <xf numFmtId="0" fontId="0" fillId="0" borderId="40" xfId="0" applyBorder="1"/>
    <xf numFmtId="0" fontId="27" fillId="0" borderId="0" xfId="0" applyFont="1" applyAlignment="1">
      <alignment vertical="center"/>
    </xf>
    <xf numFmtId="0" fontId="0" fillId="0" borderId="0" xfId="0" quotePrefix="1" applyAlignment="1">
      <alignment wrapText="1"/>
    </xf>
    <xf numFmtId="0" fontId="22" fillId="60" borderId="40" xfId="74"/>
    <xf numFmtId="0" fontId="1" fillId="11" borderId="40" xfId="75"/>
    <xf numFmtId="0" fontId="22" fillId="0" borderId="40" xfId="77"/>
    <xf numFmtId="0" fontId="1" fillId="2" borderId="40" xfId="76"/>
    <xf numFmtId="0" fontId="25" fillId="40" borderId="27" xfId="32" applyBorder="1" applyAlignment="1">
      <alignment horizontal="center" vertical="center" wrapText="1"/>
    </xf>
    <xf numFmtId="0" fontId="25" fillId="40" borderId="13" xfId="32" applyBorder="1" applyAlignment="1">
      <alignment horizontal="center" vertical="center" wrapText="1"/>
    </xf>
    <xf numFmtId="0" fontId="21" fillId="0" borderId="19" xfId="33" applyBorder="1" applyAlignment="1">
      <alignment horizontal="center" vertical="center" wrapText="1"/>
    </xf>
    <xf numFmtId="0" fontId="21" fillId="0" borderId="14" xfId="33" applyBorder="1" applyAlignment="1">
      <alignment horizontal="center" vertical="center" wrapText="1"/>
    </xf>
    <xf numFmtId="0" fontId="21" fillId="0" borderId="18" xfId="33" applyBorder="1" applyAlignment="1">
      <alignment horizontal="center" vertical="center" wrapText="1"/>
    </xf>
    <xf numFmtId="0" fontId="23" fillId="43" borderId="34" xfId="1" applyBorder="1" applyAlignment="1">
      <alignment horizontal="center" vertical="center" wrapText="1"/>
    </xf>
    <xf numFmtId="0" fontId="23" fillId="43" borderId="33" xfId="1" applyBorder="1" applyAlignment="1">
      <alignment horizontal="center" vertical="center" wrapText="1"/>
    </xf>
    <xf numFmtId="0" fontId="23" fillId="49" borderId="33" xfId="3" applyBorder="1" applyAlignment="1">
      <alignment horizontal="center" vertical="center" wrapText="1"/>
    </xf>
    <xf numFmtId="0" fontId="23" fillId="49" borderId="34" xfId="3" applyBorder="1" applyAlignment="1">
      <alignment horizontal="center" vertical="center" wrapText="1"/>
    </xf>
    <xf numFmtId="0" fontId="22" fillId="0" borderId="41" xfId="77" applyBorder="1"/>
    <xf numFmtId="0" fontId="23" fillId="43" borderId="42" xfId="1" applyBorder="1" applyAlignment="1">
      <alignment horizontal="center" vertical="center" wrapText="1"/>
    </xf>
    <xf numFmtId="0" fontId="21" fillId="0" borderId="43" xfId="33" applyBorder="1">
      <alignment wrapText="1"/>
    </xf>
    <xf numFmtId="0" fontId="22" fillId="0" borderId="44" xfId="77" applyBorder="1"/>
    <xf numFmtId="0" fontId="1" fillId="11" borderId="44" xfId="75" applyBorder="1"/>
    <xf numFmtId="0" fontId="21" fillId="0" borderId="48" xfId="33" applyBorder="1">
      <alignment wrapText="1"/>
    </xf>
    <xf numFmtId="0" fontId="0" fillId="0" borderId="47" xfId="0" applyBorder="1" applyAlignment="1">
      <alignment horizontal="left" vertical="center"/>
    </xf>
    <xf numFmtId="0" fontId="0" fillId="0" borderId="49" xfId="0" applyBorder="1" applyAlignment="1">
      <alignment horizontal="left" vertical="center"/>
    </xf>
    <xf numFmtId="0" fontId="23" fillId="49" borderId="47" xfId="3" applyBorder="1" applyAlignment="1">
      <alignment horizontal="center" vertical="center" wrapText="1"/>
    </xf>
    <xf numFmtId="0" fontId="23" fillId="49" borderId="42" xfId="3" applyBorder="1" applyAlignment="1">
      <alignment horizontal="center" vertical="center" wrapText="1"/>
    </xf>
    <xf numFmtId="0" fontId="22" fillId="0" borderId="50" xfId="77" applyBorder="1"/>
    <xf numFmtId="0" fontId="0" fillId="0" borderId="0" xfId="0" applyAlignment="1">
      <alignment horizontal="left" wrapText="1"/>
    </xf>
    <xf numFmtId="0" fontId="25" fillId="40" borderId="0" xfId="32" applyAlignment="1">
      <alignment horizontal="left" vertical="center" wrapText="1"/>
    </xf>
    <xf numFmtId="0" fontId="24" fillId="6" borderId="0" xfId="20"/>
    <xf numFmtId="0" fontId="13" fillId="0" borderId="0" xfId="41" applyAlignment="1" applyProtection="1">
      <alignment horizontal="left" vertical="center" wrapText="1"/>
    </xf>
    <xf numFmtId="0" fontId="27" fillId="0" borderId="51" xfId="0" applyFont="1" applyBorder="1" applyAlignment="1">
      <alignment horizontal="left" vertical="center" wrapText="1"/>
    </xf>
    <xf numFmtId="0" fontId="0" fillId="0" borderId="51" xfId="0" applyBorder="1" applyAlignment="1">
      <alignment horizontal="left" vertical="center" wrapText="1"/>
    </xf>
    <xf numFmtId="0" fontId="13" fillId="0" borderId="51" xfId="41" quotePrefix="1" applyBorder="1" applyAlignment="1" applyProtection="1">
      <alignment horizontal="left" vertical="center" wrapText="1"/>
    </xf>
    <xf numFmtId="0" fontId="27" fillId="0" borderId="52" xfId="0" applyFont="1" applyBorder="1" applyAlignment="1">
      <alignment horizontal="left" vertical="center" wrapText="1"/>
    </xf>
    <xf numFmtId="0" fontId="0" fillId="0" borderId="52" xfId="0" applyBorder="1" applyAlignment="1">
      <alignment horizontal="left" vertical="center" wrapText="1"/>
    </xf>
    <xf numFmtId="0" fontId="13" fillId="0" borderId="52" xfId="41" applyBorder="1" applyAlignment="1" applyProtection="1">
      <alignment horizontal="left" vertical="center" wrapText="1"/>
    </xf>
    <xf numFmtId="0" fontId="13" fillId="0" borderId="0" xfId="41" quotePrefix="1" applyAlignment="1" applyProtection="1">
      <alignment horizontal="left" vertical="center"/>
    </xf>
    <xf numFmtId="0" fontId="27" fillId="0" borderId="0" xfId="0" applyFont="1" applyAlignment="1">
      <alignment horizontal="left" vertical="center" indent="2"/>
    </xf>
    <xf numFmtId="0" fontId="31" fillId="0" borderId="0" xfId="79"/>
    <xf numFmtId="0" fontId="31" fillId="0" borderId="0" xfId="79" applyAlignment="1">
      <alignment horizontal="right"/>
    </xf>
    <xf numFmtId="0" fontId="25" fillId="40" borderId="0" xfId="0" applyFont="1" applyFill="1"/>
    <xf numFmtId="0" fontId="25" fillId="40" borderId="0" xfId="0" applyFont="1" applyFill="1" applyAlignment="1">
      <alignment horizontal="right"/>
    </xf>
    <xf numFmtId="0" fontId="32" fillId="66" borderId="0" xfId="0" applyFont="1" applyFill="1" applyAlignment="1">
      <alignment horizontal="center" wrapText="1"/>
    </xf>
    <xf numFmtId="0" fontId="22" fillId="66" borderId="58" xfId="32" applyFont="1" applyFill="1" applyBorder="1" applyAlignment="1">
      <alignment horizontal="left" wrapText="1"/>
    </xf>
    <xf numFmtId="0" fontId="27" fillId="69" borderId="58" xfId="32" applyFont="1" applyFill="1" applyBorder="1">
      <alignment wrapText="1"/>
    </xf>
    <xf numFmtId="0" fontId="27" fillId="70" borderId="58" xfId="32" applyFont="1" applyFill="1" applyBorder="1" applyAlignment="1">
      <alignment horizontal="center" wrapText="1"/>
    </xf>
    <xf numFmtId="0" fontId="27" fillId="70" borderId="58" xfId="32" applyFont="1" applyFill="1" applyBorder="1">
      <alignment wrapText="1"/>
    </xf>
    <xf numFmtId="0" fontId="25" fillId="68" borderId="58" xfId="32" applyFill="1" applyBorder="1" applyAlignment="1">
      <alignment horizontal="left" wrapText="1"/>
    </xf>
    <xf numFmtId="0" fontId="25" fillId="71" borderId="0" xfId="32" applyFill="1" applyBorder="1" applyAlignment="1">
      <alignment horizontal="left" wrapText="1"/>
    </xf>
    <xf numFmtId="0" fontId="27" fillId="74" borderId="0" xfId="32" applyFont="1" applyFill="1" applyBorder="1" applyAlignment="1">
      <alignment horizontal="center" wrapText="1"/>
    </xf>
    <xf numFmtId="0" fontId="27" fillId="74" borderId="0" xfId="32" applyFont="1" applyFill="1" applyBorder="1">
      <alignment wrapText="1"/>
    </xf>
    <xf numFmtId="0" fontId="25" fillId="75" borderId="0" xfId="32" applyFill="1" applyBorder="1">
      <alignment wrapText="1"/>
    </xf>
    <xf numFmtId="0" fontId="24" fillId="75" borderId="0" xfId="80" applyFont="1" applyFill="1" applyBorder="1" applyAlignment="1">
      <alignment wrapText="1"/>
    </xf>
    <xf numFmtId="0" fontId="22" fillId="74" borderId="60" xfId="80" applyFill="1" applyBorder="1" applyAlignment="1">
      <alignment textRotation="90" wrapText="1"/>
    </xf>
    <xf numFmtId="0" fontId="22" fillId="74" borderId="53" xfId="80" applyFill="1" applyBorder="1" applyAlignment="1">
      <alignment textRotation="90" wrapText="1"/>
    </xf>
    <xf numFmtId="0" fontId="22" fillId="74" borderId="61" xfId="80" applyFill="1" applyBorder="1" applyAlignment="1">
      <alignment textRotation="90" wrapText="1"/>
    </xf>
    <xf numFmtId="0" fontId="22" fillId="74" borderId="60" xfId="80" applyFill="1" applyBorder="1" applyAlignment="1">
      <alignment horizontal="center" textRotation="90" wrapText="1"/>
    </xf>
    <xf numFmtId="0" fontId="22" fillId="74" borderId="53" xfId="80" applyFill="1" applyBorder="1" applyAlignment="1">
      <alignment horizontal="center" textRotation="90" wrapText="1"/>
    </xf>
    <xf numFmtId="0" fontId="22" fillId="74" borderId="61" xfId="80" applyFill="1" applyBorder="1" applyAlignment="1">
      <alignment horizontal="center" textRotation="90" wrapText="1"/>
    </xf>
    <xf numFmtId="0" fontId="25" fillId="74" borderId="62" xfId="32" applyFill="1" applyBorder="1" applyAlignment="1">
      <alignment textRotation="90" wrapText="1"/>
    </xf>
    <xf numFmtId="0" fontId="27" fillId="76" borderId="62" xfId="32" applyFont="1" applyFill="1" applyBorder="1">
      <alignment wrapText="1"/>
    </xf>
    <xf numFmtId="0" fontId="27" fillId="76" borderId="60" xfId="32" applyFont="1" applyFill="1" applyBorder="1">
      <alignment wrapText="1"/>
    </xf>
    <xf numFmtId="0" fontId="27" fillId="76" borderId="53" xfId="32" applyFont="1" applyFill="1" applyBorder="1">
      <alignment wrapText="1"/>
    </xf>
    <xf numFmtId="0" fontId="27" fillId="76" borderId="61" xfId="32" applyFont="1" applyFill="1" applyBorder="1" applyAlignment="1">
      <alignment horizontal="center" wrapText="1"/>
    </xf>
    <xf numFmtId="0" fontId="27" fillId="76" borderId="61" xfId="32" applyFont="1" applyFill="1" applyBorder="1">
      <alignment wrapText="1"/>
    </xf>
    <xf numFmtId="0" fontId="27" fillId="77" borderId="62" xfId="32" applyFont="1" applyFill="1" applyBorder="1">
      <alignment wrapText="1"/>
    </xf>
    <xf numFmtId="1" fontId="27" fillId="77" borderId="60" xfId="32" applyNumberFormat="1" applyFont="1" applyFill="1" applyBorder="1">
      <alignment wrapText="1"/>
    </xf>
    <xf numFmtId="1" fontId="27" fillId="77" borderId="53" xfId="32" applyNumberFormat="1" applyFont="1" applyFill="1" applyBorder="1">
      <alignment wrapText="1"/>
    </xf>
    <xf numFmtId="0" fontId="27" fillId="77" borderId="53" xfId="32" applyFont="1" applyFill="1" applyBorder="1">
      <alignment wrapText="1"/>
    </xf>
    <xf numFmtId="1" fontId="27" fillId="77" borderId="61" xfId="32" applyNumberFormat="1" applyFont="1" applyFill="1" applyBorder="1">
      <alignment wrapText="1"/>
    </xf>
    <xf numFmtId="0" fontId="27" fillId="78" borderId="60" xfId="32" applyFont="1" applyFill="1" applyBorder="1" applyAlignment="1">
      <alignment textRotation="90" wrapText="1"/>
    </xf>
    <xf numFmtId="0" fontId="27" fillId="78" borderId="53" xfId="32" applyFont="1" applyFill="1" applyBorder="1" applyAlignment="1">
      <alignment textRotation="90" wrapText="1"/>
    </xf>
    <xf numFmtId="0" fontId="27" fillId="78" borderId="61" xfId="32" applyFont="1" applyFill="1" applyBorder="1" applyAlignment="1">
      <alignment textRotation="90" wrapText="1"/>
    </xf>
    <xf numFmtId="0" fontId="27" fillId="78" borderId="62" xfId="32" applyFont="1" applyFill="1" applyBorder="1" applyAlignment="1">
      <alignment horizontal="left" wrapText="1"/>
    </xf>
    <xf numFmtId="0" fontId="27" fillId="66" borderId="0" xfId="32" applyFont="1" applyFill="1" applyBorder="1" applyAlignment="1">
      <alignment horizontal="left" wrapText="1"/>
    </xf>
    <xf numFmtId="0" fontId="27" fillId="66" borderId="60" xfId="32" applyFont="1" applyFill="1" applyBorder="1">
      <alignment wrapText="1"/>
    </xf>
    <xf numFmtId="0" fontId="27" fillId="66" borderId="53" xfId="32" applyFont="1" applyFill="1" applyBorder="1">
      <alignment wrapText="1"/>
    </xf>
    <xf numFmtId="0" fontId="27" fillId="66" borderId="61" xfId="32" applyFont="1" applyFill="1" applyBorder="1">
      <alignment wrapText="1"/>
    </xf>
    <xf numFmtId="0" fontId="27" fillId="77" borderId="0" xfId="32" applyFont="1" applyFill="1" applyBorder="1">
      <alignment wrapText="1"/>
    </xf>
    <xf numFmtId="0" fontId="27" fillId="79" borderId="0" xfId="32" applyFont="1" applyFill="1" applyBorder="1">
      <alignment wrapText="1"/>
    </xf>
    <xf numFmtId="0" fontId="27" fillId="80" borderId="0" xfId="32" applyFont="1" applyFill="1" applyBorder="1">
      <alignment wrapText="1"/>
    </xf>
    <xf numFmtId="0" fontId="27" fillId="80" borderId="63" xfId="32" applyFont="1" applyFill="1" applyBorder="1">
      <alignment wrapText="1"/>
    </xf>
    <xf numFmtId="0" fontId="27" fillId="81" borderId="0" xfId="32" applyFont="1" applyFill="1" applyBorder="1">
      <alignment wrapText="1"/>
    </xf>
    <xf numFmtId="0" fontId="22" fillId="81" borderId="0" xfId="80" applyFill="1" applyBorder="1" applyAlignment="1">
      <alignment wrapText="1"/>
    </xf>
    <xf numFmtId="0" fontId="22" fillId="81" borderId="0" xfId="80" applyFill="1" applyBorder="1" applyAlignment="1">
      <alignment horizontal="center" wrapText="1"/>
    </xf>
    <xf numFmtId="0" fontId="34" fillId="0" borderId="0" xfId="41" applyFont="1" applyAlignment="1" applyProtection="1">
      <alignment horizontal="center" vertical="center"/>
    </xf>
    <xf numFmtId="0" fontId="34" fillId="71" borderId="0" xfId="41" applyFont="1" applyFill="1" applyBorder="1" applyAlignment="1" applyProtection="1">
      <alignment horizontal="center" vertical="center"/>
    </xf>
    <xf numFmtId="9" fontId="0" fillId="2" borderId="70" xfId="81" applyNumberFormat="1" applyFont="1" applyBorder="1" applyAlignment="1">
      <alignment horizontal="center" vertical="center" wrapText="1"/>
      <protection locked="0"/>
    </xf>
    <xf numFmtId="9" fontId="0" fillId="2" borderId="71" xfId="81" applyNumberFormat="1" applyFont="1" applyBorder="1" applyAlignment="1">
      <alignment horizontal="center" vertical="center" wrapText="1"/>
      <protection locked="0"/>
    </xf>
    <xf numFmtId="9" fontId="0" fillId="71" borderId="71" xfId="81" applyNumberFormat="1" applyFont="1" applyFill="1" applyBorder="1" applyAlignment="1">
      <alignment horizontal="center" vertical="center" wrapText="1"/>
      <protection locked="0"/>
    </xf>
    <xf numFmtId="9" fontId="0" fillId="2" borderId="71" xfId="81" applyNumberFormat="1" applyFont="1" applyBorder="1" applyAlignment="1">
      <alignment horizontal="center" vertical="center"/>
      <protection locked="0"/>
    </xf>
    <xf numFmtId="9" fontId="0" fillId="2" borderId="69" xfId="81" applyNumberFormat="1" applyFont="1" applyBorder="1" applyAlignment="1">
      <alignment horizontal="center" vertical="center"/>
      <protection locked="0"/>
    </xf>
    <xf numFmtId="9" fontId="35" fillId="2" borderId="72" xfId="81" applyNumberFormat="1" applyFont="1" applyBorder="1" applyAlignment="1">
      <alignment horizontal="center" vertical="center"/>
      <protection locked="0"/>
    </xf>
    <xf numFmtId="0" fontId="31" fillId="0" borderId="0" xfId="79" applyAlignment="1">
      <alignment vertical="center"/>
    </xf>
    <xf numFmtId="0" fontId="31" fillId="0" borderId="0" xfId="79" applyAlignment="1">
      <alignment horizontal="right" vertical="center"/>
    </xf>
    <xf numFmtId="0" fontId="0" fillId="0" borderId="54" xfId="80" applyFont="1" applyAlignment="1">
      <alignment horizontal="center" vertical="center"/>
    </xf>
    <xf numFmtId="0" fontId="33" fillId="34" borderId="64" xfId="66" applyFont="1" applyBorder="1" applyAlignment="1">
      <alignment vertical="center" wrapText="1"/>
    </xf>
    <xf numFmtId="0" fontId="33" fillId="40" borderId="0" xfId="66" applyFont="1" applyFill="1" applyBorder="1" applyAlignment="1">
      <alignment vertical="center"/>
    </xf>
    <xf numFmtId="0" fontId="0" fillId="0" borderId="65" xfId="80" applyFont="1" applyBorder="1" applyAlignment="1">
      <alignment horizontal="left" vertical="center" wrapText="1"/>
    </xf>
    <xf numFmtId="0" fontId="0" fillId="0" borderId="54" xfId="80" applyFont="1" applyAlignment="1">
      <alignment horizontal="left" vertical="center" wrapText="1"/>
    </xf>
    <xf numFmtId="0" fontId="0" fillId="0" borderId="54" xfId="80" applyFont="1" applyAlignment="1">
      <alignment vertical="center"/>
    </xf>
    <xf numFmtId="0" fontId="0" fillId="0" borderId="64" xfId="80" applyFont="1" applyBorder="1" applyAlignment="1">
      <alignment horizontal="left" vertical="center" wrapText="1"/>
    </xf>
    <xf numFmtId="9" fontId="0" fillId="2" borderId="66" xfId="81" applyNumberFormat="1" applyFont="1" applyBorder="1" applyAlignment="1">
      <alignment horizontal="left" vertical="center" wrapText="1"/>
      <protection locked="0"/>
    </xf>
    <xf numFmtId="0" fontId="0" fillId="2" borderId="1" xfId="81" applyNumberFormat="1" applyFont="1" applyAlignment="1">
      <alignment horizontal="left" vertical="center" wrapText="1"/>
      <protection locked="0"/>
    </xf>
    <xf numFmtId="9" fontId="1" fillId="74" borderId="1" xfId="82" applyNumberFormat="1" applyFill="1" applyAlignment="1">
      <alignment horizontal="left" vertical="center" wrapText="1"/>
    </xf>
    <xf numFmtId="9" fontId="0" fillId="83" borderId="1" xfId="83" applyNumberFormat="1" applyFont="1" applyAlignment="1">
      <alignment horizontal="right" vertical="center" wrapText="1"/>
    </xf>
    <xf numFmtId="9" fontId="0" fillId="3" borderId="1" xfId="84" applyNumberFormat="1" applyFont="1" applyAlignment="1">
      <alignment horizontal="left" vertical="center" wrapText="1"/>
    </xf>
    <xf numFmtId="0" fontId="0" fillId="14" borderId="0" xfId="43" applyNumberFormat="1" applyFont="1" applyAlignment="1" applyProtection="1">
      <alignment vertical="center"/>
      <protection locked="0"/>
    </xf>
    <xf numFmtId="0" fontId="0" fillId="61" borderId="0" xfId="43" applyNumberFormat="1" applyFont="1" applyFill="1" applyAlignment="1" applyProtection="1">
      <alignment vertical="center"/>
      <protection locked="0"/>
    </xf>
    <xf numFmtId="164" fontId="0" fillId="80" borderId="67" xfId="80" applyNumberFormat="1" applyFont="1" applyFill="1" applyBorder="1" applyAlignment="1">
      <alignment vertical="center"/>
    </xf>
    <xf numFmtId="164" fontId="0" fillId="14" borderId="0" xfId="43" applyNumberFormat="1" applyFont="1" applyAlignment="1" applyProtection="1">
      <alignment vertical="center"/>
      <protection locked="0"/>
    </xf>
    <xf numFmtId="164" fontId="0" fillId="80" borderId="1" xfId="85" applyNumberFormat="1" applyFont="1" applyAlignment="1">
      <alignment vertical="center"/>
    </xf>
    <xf numFmtId="164" fontId="1" fillId="84" borderId="1" xfId="86" applyNumberFormat="1" applyAlignment="1">
      <alignment vertical="center"/>
    </xf>
    <xf numFmtId="164" fontId="1" fillId="82" borderId="1" xfId="82" applyNumberFormat="1" applyAlignment="1">
      <alignment vertical="center"/>
    </xf>
    <xf numFmtId="164" fontId="0" fillId="83" borderId="1" xfId="83" applyNumberFormat="1" applyFont="1" applyAlignment="1">
      <alignment vertical="center"/>
    </xf>
    <xf numFmtId="164" fontId="0" fillId="83" borderId="68" xfId="83" applyNumberFormat="1" applyFont="1" applyBorder="1" applyAlignment="1">
      <alignment vertical="center"/>
    </xf>
    <xf numFmtId="164" fontId="0" fillId="62" borderId="0" xfId="83" applyNumberFormat="1" applyFont="1" applyFill="1" applyBorder="1" applyAlignment="1">
      <alignment vertical="center"/>
    </xf>
    <xf numFmtId="164" fontId="0" fillId="2" borderId="66" xfId="81" applyNumberFormat="1" applyFont="1" applyBorder="1" applyAlignment="1">
      <alignment vertical="center"/>
      <protection locked="0"/>
    </xf>
    <xf numFmtId="1" fontId="0" fillId="85" borderId="1" xfId="86" applyNumberFormat="1" applyFont="1" applyFill="1" applyAlignment="1">
      <alignment vertical="center"/>
    </xf>
    <xf numFmtId="164" fontId="0" fillId="84" borderId="1" xfId="86" applyNumberFormat="1" applyFont="1" applyAlignment="1">
      <alignment vertical="center"/>
    </xf>
    <xf numFmtId="1" fontId="1" fillId="80" borderId="1" xfId="85" applyNumberFormat="1" applyAlignment="1">
      <alignment vertical="center"/>
    </xf>
    <xf numFmtId="164" fontId="0" fillId="14" borderId="0" xfId="43" applyNumberFormat="1" applyFont="1" applyAlignment="1">
      <alignment vertical="center"/>
    </xf>
    <xf numFmtId="9" fontId="0" fillId="4" borderId="1" xfId="87" applyNumberFormat="1" applyFont="1" applyAlignment="1">
      <alignment vertical="center"/>
      <protection locked="0"/>
    </xf>
    <xf numFmtId="9" fontId="0" fillId="82" borderId="1" xfId="82" applyNumberFormat="1" applyFont="1" applyAlignment="1">
      <alignment vertical="center"/>
    </xf>
    <xf numFmtId="9" fontId="0" fillId="0" borderId="1" xfId="78" applyFont="1" applyBorder="1" applyAlignment="1">
      <alignment vertical="center"/>
    </xf>
    <xf numFmtId="1" fontId="0" fillId="83" borderId="68" xfId="83" applyNumberFormat="1" applyFont="1" applyBorder="1" applyAlignment="1">
      <alignment vertical="center"/>
    </xf>
    <xf numFmtId="1" fontId="0" fillId="40" borderId="0" xfId="83" applyNumberFormat="1" applyFont="1" applyFill="1" applyBorder="1" applyAlignment="1">
      <alignment vertical="center"/>
    </xf>
    <xf numFmtId="164" fontId="0" fillId="83" borderId="66" xfId="83" applyNumberFormat="1" applyFont="1" applyBorder="1" applyAlignment="1">
      <alignment vertical="center"/>
    </xf>
    <xf numFmtId="9" fontId="0" fillId="2" borderId="1" xfId="81" applyNumberFormat="1" applyFont="1" applyAlignment="1">
      <alignment vertical="center"/>
      <protection locked="0"/>
    </xf>
    <xf numFmtId="9" fontId="0" fillId="80" borderId="1" xfId="85" applyNumberFormat="1" applyFont="1" applyAlignment="1">
      <alignment vertical="center"/>
    </xf>
    <xf numFmtId="1" fontId="0" fillId="83" borderId="69" xfId="83" applyNumberFormat="1" applyFont="1" applyBorder="1" applyAlignment="1">
      <alignment vertical="center"/>
    </xf>
    <xf numFmtId="1" fontId="0" fillId="63" borderId="0" xfId="83" applyNumberFormat="1" applyFont="1" applyFill="1" applyBorder="1" applyAlignment="1">
      <alignment vertical="center"/>
    </xf>
    <xf numFmtId="1" fontId="22" fillId="2" borderId="66" xfId="81" applyNumberFormat="1" applyBorder="1" applyAlignment="1">
      <alignment vertical="center"/>
      <protection locked="0"/>
    </xf>
    <xf numFmtId="2" fontId="0" fillId="14" borderId="0" xfId="43" applyNumberFormat="1" applyFont="1" applyAlignment="1">
      <alignment vertical="center"/>
    </xf>
    <xf numFmtId="1" fontId="0" fillId="80" borderId="1" xfId="85" applyNumberFormat="1" applyFont="1" applyAlignment="1">
      <alignment vertical="center"/>
    </xf>
    <xf numFmtId="1" fontId="1" fillId="84" borderId="1" xfId="86" applyNumberFormat="1" applyAlignment="1">
      <alignment vertical="center"/>
    </xf>
    <xf numFmtId="2" fontId="0" fillId="83" borderId="1" xfId="83" applyNumberFormat="1" applyFont="1" applyAlignment="1">
      <alignment vertical="center"/>
    </xf>
    <xf numFmtId="2" fontId="0" fillId="82" borderId="1" xfId="82" applyNumberFormat="1" applyFont="1" applyAlignment="1">
      <alignment vertical="center"/>
    </xf>
    <xf numFmtId="2" fontId="0" fillId="82" borderId="68" xfId="82" applyNumberFormat="1" applyFont="1" applyBorder="1" applyAlignment="1">
      <alignment vertical="center"/>
    </xf>
    <xf numFmtId="2" fontId="0" fillId="64" borderId="0" xfId="82" applyNumberFormat="1" applyFont="1" applyFill="1" applyBorder="1" applyAlignment="1">
      <alignment vertical="center"/>
    </xf>
    <xf numFmtId="1" fontId="0" fillId="80" borderId="66" xfId="85" applyNumberFormat="1" applyFont="1" applyBorder="1" applyAlignment="1">
      <alignment vertical="center"/>
    </xf>
    <xf numFmtId="1" fontId="0" fillId="80" borderId="68" xfId="85" applyNumberFormat="1" applyFont="1" applyBorder="1" applyAlignment="1">
      <alignment vertical="center"/>
    </xf>
    <xf numFmtId="1" fontId="0" fillId="65" borderId="0" xfId="85" applyNumberFormat="1" applyFont="1" applyFill="1" applyBorder="1" applyAlignment="1">
      <alignment vertical="center"/>
    </xf>
    <xf numFmtId="164" fontId="0" fillId="82" borderId="66" xfId="82" applyNumberFormat="1" applyFont="1" applyBorder="1" applyAlignment="1">
      <alignment vertical="center"/>
    </xf>
    <xf numFmtId="164" fontId="0" fillId="82" borderId="1" xfId="82" applyNumberFormat="1" applyFont="1" applyAlignment="1">
      <alignment vertical="center"/>
    </xf>
    <xf numFmtId="164" fontId="0" fillId="82" borderId="68" xfId="82" applyNumberFormat="1" applyFont="1" applyBorder="1" applyAlignment="1">
      <alignment vertical="center"/>
    </xf>
    <xf numFmtId="164" fontId="0" fillId="66" borderId="0" xfId="82" applyNumberFormat="1" applyFont="1" applyFill="1" applyBorder="1" applyAlignment="1">
      <alignment vertical="center"/>
    </xf>
    <xf numFmtId="164" fontId="1" fillId="84" borderId="66" xfId="86" applyNumberFormat="1" applyBorder="1" applyAlignment="1">
      <alignment vertical="center"/>
    </xf>
    <xf numFmtId="164" fontId="0" fillId="57" borderId="0" xfId="82" applyNumberFormat="1" applyFont="1" applyFill="1" applyBorder="1" applyAlignment="1">
      <alignment vertical="center"/>
    </xf>
    <xf numFmtId="0" fontId="0" fillId="2" borderId="66" xfId="81" applyNumberFormat="1" applyFont="1" applyBorder="1" applyAlignment="1">
      <alignment horizontal="center" vertical="center"/>
      <protection locked="0"/>
    </xf>
    <xf numFmtId="0" fontId="0" fillId="2" borderId="1" xfId="81" applyNumberFormat="1" applyFont="1" applyAlignment="1">
      <alignment horizontal="center" vertical="center"/>
      <protection locked="0"/>
    </xf>
    <xf numFmtId="0" fontId="0" fillId="0" borderId="1" xfId="28" quotePrefix="1" applyNumberFormat="1" applyFont="1" applyAlignment="1">
      <alignment vertical="center"/>
    </xf>
    <xf numFmtId="0" fontId="0" fillId="0" borderId="1" xfId="28" applyNumberFormat="1" applyFont="1" applyAlignment="1">
      <alignment vertical="center"/>
    </xf>
    <xf numFmtId="0" fontId="0" fillId="0" borderId="65" xfId="80" applyFont="1" applyBorder="1" applyAlignment="1">
      <alignment vertical="center"/>
    </xf>
    <xf numFmtId="0" fontId="0" fillId="67" borderId="0" xfId="0" applyFill="1" applyAlignment="1">
      <alignment vertical="center"/>
    </xf>
    <xf numFmtId="0" fontId="33" fillId="34" borderId="65" xfId="66" applyFont="1" applyBorder="1" applyAlignment="1">
      <alignment vertical="center"/>
    </xf>
    <xf numFmtId="0" fontId="18" fillId="0" borderId="7" xfId="30" applyAlignment="1">
      <alignment horizontal="left"/>
    </xf>
    <xf numFmtId="0" fontId="0" fillId="0" borderId="0" xfId="0" applyAlignment="1">
      <alignment vertical="center" wrapText="1"/>
    </xf>
    <xf numFmtId="0" fontId="1" fillId="11" borderId="40" xfId="75" applyAlignment="1">
      <alignment vertical="center"/>
    </xf>
    <xf numFmtId="0" fontId="22" fillId="0" borderId="40" xfId="77" applyAlignment="1">
      <alignment vertical="center"/>
    </xf>
    <xf numFmtId="0" fontId="22" fillId="60" borderId="40" xfId="74" applyAlignment="1">
      <alignment vertical="center"/>
    </xf>
    <xf numFmtId="0" fontId="1" fillId="11" borderId="40" xfId="75" quotePrefix="1" applyAlignment="1">
      <alignment vertical="center" wrapText="1"/>
    </xf>
    <xf numFmtId="0" fontId="1" fillId="11" borderId="40" xfId="75" applyAlignment="1">
      <alignment vertical="center" wrapText="1"/>
    </xf>
    <xf numFmtId="0" fontId="22" fillId="0" borderId="40" xfId="77" applyAlignment="1">
      <alignment vertical="center" wrapText="1"/>
    </xf>
    <xf numFmtId="0" fontId="22" fillId="60" borderId="40" xfId="74" applyAlignment="1">
      <alignment vertical="center" wrapText="1"/>
    </xf>
    <xf numFmtId="0" fontId="13" fillId="0" borderId="40" xfId="41" applyBorder="1" applyAlignment="1" applyProtection="1">
      <alignment vertical="center"/>
    </xf>
    <xf numFmtId="0" fontId="1" fillId="11" borderId="44" xfId="75" applyBorder="1" applyAlignment="1">
      <alignment vertical="center"/>
    </xf>
    <xf numFmtId="0" fontId="22" fillId="0" borderId="44" xfId="77" applyBorder="1" applyAlignment="1">
      <alignment vertical="center"/>
    </xf>
    <xf numFmtId="0" fontId="22" fillId="0" borderId="50" xfId="77" applyBorder="1" applyAlignment="1">
      <alignment vertical="center"/>
    </xf>
    <xf numFmtId="0" fontId="1" fillId="11" borderId="40" xfId="75" applyAlignment="1">
      <alignment horizontal="left" vertical="center"/>
    </xf>
    <xf numFmtId="2" fontId="22" fillId="0" borderId="40" xfId="77" applyNumberFormat="1" applyAlignment="1">
      <alignment vertical="center"/>
    </xf>
    <xf numFmtId="2" fontId="1" fillId="11" borderId="40" xfId="75" applyNumberFormat="1" applyAlignment="1">
      <alignment vertical="center" wrapText="1"/>
    </xf>
    <xf numFmtId="2" fontId="22" fillId="60" borderId="40" xfId="74" applyNumberFormat="1" applyAlignment="1">
      <alignment vertical="center" wrapText="1"/>
    </xf>
    <xf numFmtId="2" fontId="22" fillId="0" borderId="41" xfId="77" applyNumberFormat="1" applyBorder="1" applyAlignment="1">
      <alignment vertical="center"/>
    </xf>
    <xf numFmtId="165" fontId="22" fillId="0" borderId="40" xfId="88" applyNumberFormat="1" applyBorder="1" applyAlignment="1">
      <alignment vertical="center"/>
    </xf>
    <xf numFmtId="165" fontId="22" fillId="0" borderId="40" xfId="77" applyNumberFormat="1" applyAlignment="1">
      <alignment vertical="center"/>
    </xf>
    <xf numFmtId="0" fontId="0" fillId="0" borderId="40" xfId="77" quotePrefix="1" applyFont="1" applyAlignment="1">
      <alignment vertical="center" wrapText="1"/>
    </xf>
    <xf numFmtId="0" fontId="26" fillId="0" borderId="49" xfId="0" applyFont="1" applyBorder="1" applyAlignment="1">
      <alignment horizontal="left" vertical="center"/>
    </xf>
    <xf numFmtId="0" fontId="0" fillId="71" borderId="0" xfId="0" applyFill="1" applyAlignment="1">
      <alignment horizontal="left" vertical="center"/>
    </xf>
    <xf numFmtId="0" fontId="0" fillId="71" borderId="0" xfId="0" quotePrefix="1" applyFill="1"/>
    <xf numFmtId="0" fontId="22" fillId="71" borderId="40" xfId="74" applyFill="1" applyAlignment="1">
      <alignment horizontal="left" wrapText="1"/>
    </xf>
    <xf numFmtId="0" fontId="22" fillId="60" borderId="40" xfId="74" applyAlignment="1">
      <alignment horizontal="left" vertical="center" wrapText="1"/>
    </xf>
    <xf numFmtId="164" fontId="0" fillId="71" borderId="1" xfId="85" applyNumberFormat="1" applyFont="1" applyFill="1" applyAlignment="1">
      <alignment vertical="center"/>
    </xf>
    <xf numFmtId="164" fontId="0" fillId="71" borderId="1" xfId="83" applyNumberFormat="1" applyFont="1" applyFill="1" applyAlignment="1">
      <alignment vertical="center"/>
    </xf>
    <xf numFmtId="0" fontId="22" fillId="76" borderId="40" xfId="77" applyFill="1"/>
    <xf numFmtId="0" fontId="0" fillId="86" borderId="0" xfId="0" applyFill="1"/>
    <xf numFmtId="0" fontId="0" fillId="86" borderId="0" xfId="0" applyFill="1" applyAlignment="1">
      <alignment horizontal="left" wrapText="1"/>
    </xf>
    <xf numFmtId="0" fontId="0" fillId="86" borderId="0" xfId="0" applyFill="1" applyAlignment="1">
      <alignment wrapText="1"/>
    </xf>
    <xf numFmtId="0" fontId="24" fillId="86" borderId="0" xfId="0" applyFont="1" applyFill="1" applyAlignment="1">
      <alignment horizontal="left" vertical="center"/>
    </xf>
    <xf numFmtId="0" fontId="0" fillId="86" borderId="0" xfId="0" applyFill="1" applyAlignment="1">
      <alignment vertical="center" wrapText="1"/>
    </xf>
    <xf numFmtId="0" fontId="22" fillId="86" borderId="40" xfId="77" applyFill="1" applyAlignment="1">
      <alignment vertical="center" wrapText="1"/>
    </xf>
    <xf numFmtId="165" fontId="22" fillId="0" borderId="40" xfId="88" applyNumberFormat="1" applyBorder="1" applyAlignment="1">
      <alignment vertical="center" wrapText="1"/>
    </xf>
    <xf numFmtId="0" fontId="18" fillId="0" borderId="7" xfId="30" applyAlignment="1">
      <alignment horizontal="left"/>
    </xf>
    <xf numFmtId="0" fontId="25" fillId="40" borderId="0" xfId="32" applyAlignment="1">
      <alignment horizontal="left" vertical="center" wrapText="1"/>
    </xf>
    <xf numFmtId="0" fontId="0" fillId="0" borderId="0" xfId="0" applyAlignment="1">
      <alignment horizontal="left" vertical="center" wrapText="1"/>
    </xf>
    <xf numFmtId="0" fontId="21" fillId="0" borderId="9" xfId="33">
      <alignment wrapText="1"/>
    </xf>
    <xf numFmtId="0" fontId="22" fillId="0" borderId="40" xfId="77"/>
    <xf numFmtId="0" fontId="0" fillId="0" borderId="20" xfId="0" applyBorder="1" applyAlignment="1">
      <alignment horizontal="left" vertical="center" wrapText="1"/>
    </xf>
    <xf numFmtId="0" fontId="25" fillId="40" borderId="0" xfId="32" applyAlignment="1">
      <alignment horizontal="left" wrapText="1"/>
    </xf>
    <xf numFmtId="0" fontId="0" fillId="0" borderId="0" xfId="0" applyAlignment="1">
      <alignment horizontal="left" vertical="top" wrapText="1"/>
    </xf>
    <xf numFmtId="0" fontId="0" fillId="0" borderId="0" xfId="0" applyAlignment="1">
      <alignment horizontal="left" vertical="top" wrapText="1" indent="2"/>
    </xf>
    <xf numFmtId="0" fontId="0" fillId="0" borderId="0" xfId="0" applyAlignment="1">
      <alignment horizontal="left" vertical="top" wrapText="1" indent="1"/>
    </xf>
    <xf numFmtId="0" fontId="25" fillId="40" borderId="13" xfId="32" applyBorder="1" applyAlignment="1">
      <alignment horizontal="center" vertical="center" wrapText="1"/>
    </xf>
    <xf numFmtId="0" fontId="25" fillId="40" borderId="0" xfId="32" applyBorder="1" applyAlignment="1">
      <alignment horizontal="center" vertical="center" wrapText="1"/>
    </xf>
    <xf numFmtId="0" fontId="25" fillId="40" borderId="17" xfId="32" applyBorder="1" applyAlignment="1">
      <alignment horizontal="center" vertical="center" wrapText="1"/>
    </xf>
    <xf numFmtId="0" fontId="26" fillId="0" borderId="27" xfId="0" applyFont="1" applyBorder="1" applyAlignment="1">
      <alignment horizontal="left" vertical="center" indent="1"/>
    </xf>
    <xf numFmtId="0" fontId="26" fillId="0" borderId="25" xfId="0" applyFont="1" applyBorder="1" applyAlignment="1">
      <alignment horizontal="left" vertical="center" indent="1"/>
    </xf>
    <xf numFmtId="0" fontId="25" fillId="40" borderId="21" xfId="32" applyBorder="1" applyAlignment="1">
      <alignment horizontal="center" vertical="center" wrapText="1"/>
    </xf>
    <xf numFmtId="0" fontId="25" fillId="40" borderId="22" xfId="32" applyBorder="1" applyAlignment="1">
      <alignment horizontal="center" vertical="center" wrapText="1"/>
    </xf>
    <xf numFmtId="0" fontId="0" fillId="0" borderId="29" xfId="0" applyBorder="1" applyAlignment="1">
      <alignment horizontal="left" vertical="center"/>
    </xf>
    <xf numFmtId="0" fontId="0" fillId="0" borderId="27" xfId="0" applyBorder="1" applyAlignment="1">
      <alignment horizontal="left" vertical="center"/>
    </xf>
    <xf numFmtId="0" fontId="0" fillId="0" borderId="30" xfId="0" applyBorder="1" applyAlignment="1">
      <alignment horizontal="left" vertical="center"/>
    </xf>
    <xf numFmtId="0" fontId="1" fillId="11" borderId="40" xfId="75"/>
    <xf numFmtId="0" fontId="26" fillId="0" borderId="20" xfId="0" applyFont="1" applyBorder="1" applyAlignment="1">
      <alignment horizontal="left" vertical="center" wrapText="1"/>
    </xf>
    <xf numFmtId="0" fontId="25" fillId="40" borderId="0" xfId="32" applyAlignment="1">
      <alignment horizontal="center" vertical="center" wrapText="1"/>
    </xf>
    <xf numFmtId="0" fontId="25" fillId="40" borderId="34" xfId="32" applyBorder="1" applyAlignment="1">
      <alignment horizontal="center" vertical="center" wrapText="1"/>
    </xf>
    <xf numFmtId="0" fontId="25" fillId="40" borderId="45" xfId="32" applyBorder="1" applyAlignment="1">
      <alignment horizontal="center" vertical="center" wrapText="1"/>
    </xf>
    <xf numFmtId="0" fontId="25" fillId="40" borderId="35" xfId="32" applyBorder="1" applyAlignment="1">
      <alignment horizontal="center" vertical="center" wrapText="1"/>
    </xf>
    <xf numFmtId="0" fontId="25" fillId="40" borderId="33" xfId="32" applyBorder="1" applyAlignment="1">
      <alignment horizontal="center" vertical="center" wrapText="1"/>
    </xf>
    <xf numFmtId="0" fontId="25" fillId="40" borderId="36" xfId="32" applyBorder="1" applyAlignment="1">
      <alignment horizontal="center" vertical="center" wrapText="1"/>
    </xf>
    <xf numFmtId="0" fontId="25" fillId="40" borderId="37" xfId="32" applyBorder="1" applyAlignment="1">
      <alignment horizontal="center" vertical="center" wrapText="1"/>
    </xf>
    <xf numFmtId="0" fontId="25" fillId="40" borderId="32" xfId="32" applyBorder="1" applyAlignment="1">
      <alignment horizontal="center" vertical="center" wrapText="1"/>
    </xf>
    <xf numFmtId="0" fontId="24" fillId="47" borderId="46" xfId="15" applyBorder="1" applyAlignment="1">
      <alignment horizontal="center" vertical="center" wrapText="1"/>
    </xf>
    <xf numFmtId="0" fontId="24" fillId="47" borderId="0" xfId="15" applyBorder="1" applyAlignment="1">
      <alignment horizontal="center" vertical="center" wrapText="1"/>
    </xf>
    <xf numFmtId="0" fontId="24" fillId="47" borderId="33" xfId="15" applyBorder="1" applyAlignment="1">
      <alignment horizontal="center" vertical="center" wrapText="1"/>
    </xf>
    <xf numFmtId="0" fontId="24" fillId="47" borderId="42" xfId="15" applyBorder="1" applyAlignment="1">
      <alignment horizontal="center" vertical="center" wrapText="1"/>
    </xf>
    <xf numFmtId="0" fontId="30" fillId="7" borderId="46" xfId="21" applyFont="1" applyBorder="1" applyAlignment="1">
      <alignment horizontal="left" vertical="center"/>
    </xf>
    <xf numFmtId="0" fontId="30" fillId="7" borderId="0" xfId="21" applyFont="1" applyBorder="1" applyAlignment="1">
      <alignment horizontal="left" vertical="center"/>
    </xf>
    <xf numFmtId="0" fontId="30" fillId="7" borderId="42" xfId="21" applyFont="1" applyBorder="1" applyAlignment="1">
      <alignment horizontal="left" vertical="center"/>
    </xf>
    <xf numFmtId="0" fontId="24" fillId="5" borderId="0" xfId="19" applyBorder="1" applyAlignment="1">
      <alignment horizontal="left" vertical="center"/>
    </xf>
    <xf numFmtId="0" fontId="24" fillId="5" borderId="42" xfId="19" applyBorder="1" applyAlignment="1">
      <alignment horizontal="left" vertical="center"/>
    </xf>
    <xf numFmtId="0" fontId="29" fillId="8" borderId="46" xfId="22" applyFont="1" applyBorder="1" applyAlignment="1">
      <alignment horizontal="left" vertical="center"/>
    </xf>
    <xf numFmtId="0" fontId="29" fillId="8" borderId="0" xfId="22" applyFont="1" applyBorder="1" applyAlignment="1">
      <alignment horizontal="left" vertical="center"/>
    </xf>
    <xf numFmtId="0" fontId="29" fillId="8" borderId="42" xfId="22" applyFont="1" applyBorder="1" applyAlignment="1">
      <alignment horizontal="left" vertical="center"/>
    </xf>
    <xf numFmtId="0" fontId="24" fillId="41" borderId="0" xfId="13" applyBorder="1" applyAlignment="1">
      <alignment horizontal="center" vertical="center" wrapText="1"/>
    </xf>
    <xf numFmtId="0" fontId="24" fillId="41" borderId="33" xfId="13" applyBorder="1" applyAlignment="1">
      <alignment horizontal="center" vertical="center" wrapText="1"/>
    </xf>
    <xf numFmtId="0" fontId="24" fillId="41" borderId="35" xfId="13" applyBorder="1" applyAlignment="1">
      <alignment horizontal="center" vertical="center" wrapText="1"/>
    </xf>
    <xf numFmtId="0" fontId="24" fillId="41" borderId="42" xfId="13" applyBorder="1" applyAlignment="1">
      <alignment horizontal="center" vertical="center" wrapText="1"/>
    </xf>
    <xf numFmtId="0" fontId="23" fillId="43" borderId="32" xfId="1" applyBorder="1" applyAlignment="1">
      <alignment horizontal="center" vertical="center" wrapText="1"/>
    </xf>
    <xf numFmtId="0" fontId="23" fillId="43" borderId="37" xfId="1" applyBorder="1" applyAlignment="1">
      <alignment horizontal="center" vertical="center" wrapText="1"/>
    </xf>
    <xf numFmtId="0" fontId="25" fillId="40" borderId="47" xfId="32" applyBorder="1" applyAlignment="1">
      <alignment horizontal="center" vertical="center" wrapText="1"/>
    </xf>
    <xf numFmtId="0" fontId="21" fillId="0" borderId="9" xfId="33" applyAlignment="1">
      <alignment vertical="center" wrapText="1"/>
    </xf>
    <xf numFmtId="0" fontId="25" fillId="67" borderId="0" xfId="0" applyFont="1" applyFill="1" applyAlignment="1">
      <alignment horizontal="center"/>
    </xf>
    <xf numFmtId="0" fontId="24" fillId="68" borderId="0" xfId="80" applyFont="1" applyFill="1" applyBorder="1" applyAlignment="1">
      <alignment horizontal="left"/>
    </xf>
    <xf numFmtId="0" fontId="24" fillId="68" borderId="0" xfId="80" applyFont="1" applyFill="1" applyBorder="1" applyAlignment="1">
      <alignment horizontal="left" wrapText="1"/>
    </xf>
    <xf numFmtId="0" fontId="25" fillId="64" borderId="0" xfId="0" applyFont="1" applyFill="1" applyAlignment="1">
      <alignment horizontal="center" textRotation="90"/>
    </xf>
    <xf numFmtId="0" fontId="25" fillId="64" borderId="0" xfId="0" applyFont="1" applyFill="1" applyAlignment="1">
      <alignment horizontal="center"/>
    </xf>
    <xf numFmtId="0" fontId="25" fillId="65" borderId="0" xfId="32" applyFill="1" applyBorder="1" applyAlignment="1">
      <alignment horizontal="center" textRotation="90" wrapText="1"/>
    </xf>
    <xf numFmtId="0" fontId="25" fillId="65" borderId="0" xfId="0" applyFont="1" applyFill="1" applyAlignment="1">
      <alignment horizontal="center" wrapText="1"/>
    </xf>
    <xf numFmtId="0" fontId="27" fillId="66" borderId="0" xfId="32" applyFont="1" applyFill="1" applyBorder="1" applyAlignment="1">
      <alignment horizontal="center" textRotation="90" wrapText="1"/>
    </xf>
    <xf numFmtId="0" fontId="24" fillId="67" borderId="0" xfId="0" applyFont="1" applyFill="1" applyAlignment="1">
      <alignment horizontal="center"/>
    </xf>
    <xf numFmtId="0" fontId="25" fillId="67" borderId="0" xfId="0" applyFont="1" applyFill="1" applyAlignment="1">
      <alignment horizontal="center" textRotation="90"/>
    </xf>
    <xf numFmtId="0" fontId="19" fillId="0" borderId="8" xfId="29" applyAlignment="1">
      <alignment horizontal="left"/>
    </xf>
    <xf numFmtId="0" fontId="25" fillId="71" borderId="55" xfId="32" applyFill="1" applyBorder="1" applyAlignment="1">
      <alignment horizontal="center" wrapText="1"/>
    </xf>
    <xf numFmtId="0" fontId="25" fillId="71" borderId="56" xfId="32" applyFill="1" applyBorder="1" applyAlignment="1">
      <alignment horizontal="center" wrapText="1"/>
    </xf>
    <xf numFmtId="0" fontId="25" fillId="71" borderId="57" xfId="32" applyFill="1" applyBorder="1" applyAlignment="1">
      <alignment horizontal="center" wrapText="1"/>
    </xf>
    <xf numFmtId="0" fontId="25" fillId="72" borderId="59" xfId="32" applyFill="1" applyBorder="1" applyAlignment="1">
      <alignment horizontal="center" wrapText="1"/>
    </xf>
    <xf numFmtId="0" fontId="25" fillId="72" borderId="0" xfId="32" applyFill="1" applyBorder="1" applyAlignment="1">
      <alignment horizontal="center" wrapText="1"/>
    </xf>
    <xf numFmtId="0" fontId="25" fillId="57" borderId="0" xfId="32" applyFill="1" applyBorder="1" applyAlignment="1">
      <alignment horizontal="center" textRotation="90" wrapText="1"/>
    </xf>
    <xf numFmtId="0" fontId="27" fillId="74" borderId="0" xfId="32" applyFont="1" applyFill="1" applyBorder="1" applyAlignment="1">
      <alignment horizontal="center" wrapText="1"/>
    </xf>
    <xf numFmtId="0" fontId="0" fillId="66" borderId="55" xfId="0" applyFill="1" applyBorder="1" applyAlignment="1">
      <alignment horizontal="left"/>
    </xf>
    <xf numFmtId="0" fontId="0" fillId="66" borderId="56" xfId="0" applyFill="1" applyBorder="1" applyAlignment="1">
      <alignment horizontal="left"/>
    </xf>
    <xf numFmtId="0" fontId="0" fillId="66" borderId="57" xfId="0" applyFill="1" applyBorder="1" applyAlignment="1">
      <alignment horizontal="left"/>
    </xf>
    <xf numFmtId="0" fontId="25" fillId="73" borderId="0" xfId="32" applyFill="1" applyBorder="1" applyAlignment="1">
      <alignment horizontal="center" wrapText="1"/>
    </xf>
    <xf numFmtId="0" fontId="25" fillId="68" borderId="55" xfId="32" applyFill="1" applyBorder="1" applyAlignment="1">
      <alignment horizontal="center" wrapText="1"/>
    </xf>
    <xf numFmtId="0" fontId="25" fillId="68" borderId="56" xfId="32" applyFill="1" applyBorder="1" applyAlignment="1">
      <alignment horizontal="center" wrapText="1"/>
    </xf>
    <xf numFmtId="0" fontId="25" fillId="68" borderId="57" xfId="32" applyFill="1" applyBorder="1" applyAlignment="1">
      <alignment horizontal="center" wrapText="1"/>
    </xf>
    <xf numFmtId="0" fontId="25" fillId="40" borderId="0" xfId="0" applyFont="1" applyFill="1" applyAlignment="1">
      <alignment horizontal="center" textRotation="90"/>
    </xf>
    <xf numFmtId="0" fontId="25" fillId="40" borderId="0" xfId="0" applyFont="1" applyFill="1" applyAlignment="1">
      <alignment horizontal="center"/>
    </xf>
    <xf numFmtId="0" fontId="25" fillId="7" borderId="0" xfId="21" applyFont="1" applyAlignment="1">
      <alignment horizontal="center" textRotation="90"/>
    </xf>
    <xf numFmtId="0" fontId="25" fillId="7" borderId="53" xfId="21" applyFont="1" applyBorder="1" applyAlignment="1">
      <alignment horizontal="center"/>
    </xf>
    <xf numFmtId="0" fontId="22" fillId="66" borderId="55" xfId="80" applyFill="1" applyBorder="1" applyAlignment="1">
      <alignment horizontal="left" wrapText="1"/>
    </xf>
    <xf numFmtId="0" fontId="22" fillId="66" borderId="56" xfId="80" applyFill="1" applyBorder="1" applyAlignment="1">
      <alignment horizontal="left" wrapText="1"/>
    </xf>
    <xf numFmtId="0" fontId="22" fillId="66" borderId="57" xfId="80" applyFill="1" applyBorder="1" applyAlignment="1">
      <alignment horizontal="left" wrapText="1"/>
    </xf>
    <xf numFmtId="0" fontId="25" fillId="62" borderId="53" xfId="0" applyFont="1" applyFill="1" applyBorder="1" applyAlignment="1">
      <alignment horizontal="center"/>
    </xf>
    <xf numFmtId="0" fontId="25" fillId="68" borderId="55" xfId="32" applyFill="1" applyBorder="1" applyAlignment="1">
      <alignment horizontal="left" wrapText="1"/>
    </xf>
    <xf numFmtId="0" fontId="25" fillId="68" borderId="56" xfId="32" applyFill="1" applyBorder="1" applyAlignment="1">
      <alignment horizontal="left" wrapText="1"/>
    </xf>
    <xf numFmtId="0" fontId="25" fillId="68" borderId="57" xfId="32" applyFill="1" applyBorder="1" applyAlignment="1">
      <alignment horizontal="left" wrapText="1"/>
    </xf>
    <xf numFmtId="0" fontId="27" fillId="70" borderId="55" xfId="32" applyFont="1" applyFill="1" applyBorder="1" applyAlignment="1">
      <alignment horizontal="center" wrapText="1"/>
    </xf>
    <xf numFmtId="0" fontId="27" fillId="70" borderId="56" xfId="32" applyFont="1" applyFill="1" applyBorder="1" applyAlignment="1">
      <alignment horizontal="center" wrapText="1"/>
    </xf>
    <xf numFmtId="0" fontId="27" fillId="70" borderId="57" xfId="32" applyFont="1" applyFill="1" applyBorder="1" applyAlignment="1">
      <alignment horizontal="center" wrapText="1"/>
    </xf>
    <xf numFmtId="0" fontId="27" fillId="69" borderId="55" xfId="32" applyFont="1" applyFill="1" applyBorder="1" applyAlignment="1">
      <alignment horizontal="left" wrapText="1"/>
    </xf>
    <xf numFmtId="0" fontId="27" fillId="69" borderId="56" xfId="32" applyFont="1" applyFill="1" applyBorder="1" applyAlignment="1">
      <alignment horizontal="left" wrapText="1"/>
    </xf>
    <xf numFmtId="0" fontId="27" fillId="69" borderId="57" xfId="32" applyFont="1" applyFill="1" applyBorder="1" applyAlignment="1">
      <alignment horizontal="left" wrapText="1"/>
    </xf>
    <xf numFmtId="0" fontId="25" fillId="62" borderId="0" xfId="0" applyFont="1" applyFill="1" applyAlignment="1">
      <alignment horizontal="center" textRotation="90"/>
    </xf>
    <xf numFmtId="0" fontId="27" fillId="61" borderId="0" xfId="32" applyFont="1" applyFill="1" applyBorder="1" applyAlignment="1">
      <alignment horizontal="center" textRotation="90" wrapText="1"/>
    </xf>
    <xf numFmtId="0" fontId="27" fillId="61" borderId="53" xfId="0" applyFont="1" applyFill="1" applyBorder="1" applyAlignment="1">
      <alignment horizontal="center"/>
    </xf>
    <xf numFmtId="0" fontId="25" fillId="57" borderId="0" xfId="0" applyFont="1" applyFill="1" applyAlignment="1">
      <alignment horizontal="center"/>
    </xf>
    <xf numFmtId="0" fontId="25" fillId="40" borderId="53" xfId="0" applyFont="1" applyFill="1" applyBorder="1" applyAlignment="1">
      <alignment horizontal="center"/>
    </xf>
    <xf numFmtId="0" fontId="25" fillId="63" borderId="0" xfId="0" applyFont="1" applyFill="1" applyAlignment="1">
      <alignment horizontal="center" textRotation="90"/>
    </xf>
    <xf numFmtId="0" fontId="25" fillId="63" borderId="0" xfId="0" applyFont="1" applyFill="1" applyAlignment="1">
      <alignment horizontal="center"/>
    </xf>
    <xf numFmtId="0" fontId="22" fillId="60" borderId="40" xfId="74"/>
    <xf numFmtId="0" fontId="0" fillId="0" borderId="20" xfId="0" applyBorder="1" applyAlignment="1">
      <alignment horizontal="left" vertical="center"/>
    </xf>
    <xf numFmtId="0" fontId="0" fillId="0" borderId="0" xfId="0" applyAlignment="1">
      <alignment horizontal="left" vertical="center"/>
    </xf>
    <xf numFmtId="0" fontId="22" fillId="0" borderId="40" xfId="77" applyFill="1" applyAlignment="1">
      <alignment vertical="center" wrapText="1"/>
    </xf>
  </cellXfs>
  <cellStyles count="89">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0" xfId="71" xr:uid="{00000000-0005-0000-0000-000001000000}"/>
    <cellStyle name="20% - Accent11" xfId="72" xr:uid="{00000000-0005-0000-0000-000002000000}"/>
    <cellStyle name="20% - Accent12" xfId="73" xr:uid="{00000000-0005-0000-0000-000003000000}"/>
    <cellStyle name="20% - Accent7" xfId="68" xr:uid="{00000000-0005-0000-0000-000009000000}"/>
    <cellStyle name="20% - Accent8" xfId="69" xr:uid="{00000000-0005-0000-0000-00000A000000}"/>
    <cellStyle name="20% - Accent9" xfId="70" xr:uid="{00000000-0005-0000-0000-00000B000000}"/>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40% - Accent10" xfId="65" xr:uid="{00000000-0005-0000-0000-00000D000000}"/>
    <cellStyle name="40% - Accent11" xfId="66" xr:uid="{00000000-0005-0000-0000-00000E000000}"/>
    <cellStyle name="40% - Accent12" xfId="67" xr:uid="{00000000-0005-0000-0000-00000F000000}"/>
    <cellStyle name="40% - Accent7" xfId="62" xr:uid="{00000000-0005-0000-0000-000015000000}"/>
    <cellStyle name="40% - Accent8" xfId="63" xr:uid="{00000000-0005-0000-0000-000016000000}"/>
    <cellStyle name="40% - Accent9" xfId="64" xr:uid="{00000000-0005-0000-0000-000017000000}"/>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60% - Accent10" xfId="59" xr:uid="{00000000-0005-0000-0000-000019000000}"/>
    <cellStyle name="60% - Accent11" xfId="60" xr:uid="{00000000-0005-0000-0000-00001A000000}"/>
    <cellStyle name="60% - Accent12" xfId="61" xr:uid="{00000000-0005-0000-0000-00001B000000}"/>
    <cellStyle name="60% - Accent7" xfId="56" xr:uid="{00000000-0005-0000-0000-000021000000}"/>
    <cellStyle name="60% - Accent8" xfId="57" xr:uid="{00000000-0005-0000-0000-000022000000}"/>
    <cellStyle name="60% - Accent9" xfId="58" xr:uid="{00000000-0005-0000-0000-000023000000}"/>
    <cellStyle name="Accent1" xfId="19" builtinId="29" customBuiltin="1"/>
    <cellStyle name="Accent10" xfId="53" xr:uid="{00000000-0005-0000-0000-000025000000}"/>
    <cellStyle name="Accent11" xfId="54" xr:uid="{00000000-0005-0000-0000-000026000000}"/>
    <cellStyle name="Accent12" xfId="55" xr:uid="{00000000-0005-0000-0000-000027000000}"/>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ccent7" xfId="50" xr:uid="{00000000-0005-0000-0000-00002D000000}"/>
    <cellStyle name="Accent8" xfId="51" xr:uid="{00000000-0005-0000-0000-00002E000000}"/>
    <cellStyle name="Accent9" xfId="52" xr:uid="{00000000-0005-0000-0000-00002F000000}"/>
    <cellStyle name="Avertissement" xfId="49" builtinId="11" customBuiltin="1"/>
    <cellStyle name="Calcul" xfId="26" builtinId="22" customBuiltin="1"/>
    <cellStyle name="Cellule liée" xfId="43" builtinId="24" customBuiltin="1"/>
    <cellStyle name="Entrée" xfId="42" builtinId="20" customBuiltin="1"/>
    <cellStyle name="Insatisfaisant" xfId="25" builtinId="27" customBuiltin="1"/>
    <cellStyle name="Lien hypertexte" xfId="41" builtinId="8" customBuiltin="1"/>
    <cellStyle name="Lien hypertexte visité" xfId="35" builtinId="9" customBuiltin="1"/>
    <cellStyle name="Mandatory" xfId="75" xr:uid="{1C9534F5-BDF6-40FB-A6E0-CE21EF0C423A}"/>
    <cellStyle name="Mandatory if applicable" xfId="74" xr:uid="{196E0A5F-3689-4861-998E-355203C41E38}"/>
    <cellStyle name="Mandatory if available" xfId="76" xr:uid="{13531E03-3CDE-42EC-B96E-D3DDC5A5A1C9}"/>
    <cellStyle name="Milliers" xfId="88" builtinId="3"/>
    <cellStyle name="Neutre" xfId="44" builtinId="28" customBuiltin="1"/>
    <cellStyle name="Normal" xfId="0" builtinId="0" customBuiltin="1"/>
    <cellStyle name="Note" xfId="45" builtinId="10" customBuiltin="1"/>
    <cellStyle name="Pourcentage" xfId="78" builtinId="5"/>
    <cellStyle name="Satisfaisant" xfId="36" builtinId="26" customBuiltin="1"/>
    <cellStyle name="Sortie" xfId="46" builtinId="21" customBuiltin="1"/>
    <cellStyle name="Texte explicatif" xfId="34" builtinId="53" customBuiltin="1"/>
    <cellStyle name="Titre" xfId="47" builtinId="15" hidden="1" customBuiltin="1"/>
    <cellStyle name="Titre 1" xfId="37" builtinId="16" hidden="1" customBuiltin="1"/>
    <cellStyle name="Titre 2" xfId="38" builtinId="17" hidden="1" customBuiltin="1"/>
    <cellStyle name="Titre 3" xfId="39" builtinId="18" hidden="1" customBuiltin="1"/>
    <cellStyle name="Titre 4" xfId="40" builtinId="19" hidden="1" customBuiltin="1"/>
    <cellStyle name="Total" xfId="48" builtinId="25" hidden="1" customBuiltin="1"/>
    <cellStyle name="Tri_Calculation0" xfId="28" xr:uid="{00000000-0005-0000-0000-000033000000}"/>
    <cellStyle name="Tri_Calculation1" xfId="83" xr:uid="{9844ED09-799C-4F09-93F2-31D664CE0B32}"/>
    <cellStyle name="Tri_Calculation2" xfId="82" xr:uid="{497220CD-E188-4E38-BE97-3A42805C2657}"/>
    <cellStyle name="Tri_Calculation3" xfId="85" xr:uid="{F8AF8750-0502-4256-918E-BD347B83389C}"/>
    <cellStyle name="Tri_Calculation4" xfId="86" xr:uid="{E21DD264-C98E-4AF6-911D-EECE638B5586}"/>
    <cellStyle name="Tri_Check" xfId="79" xr:uid="{A132511C-D9E2-48DF-92A6-20C011A80FAC}"/>
    <cellStyle name="Tri_Input1" xfId="81" xr:uid="{51BC441C-9AFF-40C2-B8CF-FAA823348D87}"/>
    <cellStyle name="Tri_InputFixed" xfId="84" xr:uid="{5C9D2E5E-6446-4DFA-82C4-512EBA5D52D5}"/>
    <cellStyle name="Tri_InputList" xfId="87" xr:uid="{FE5D33DF-61B6-43B6-9401-6123CEABF5F5}"/>
    <cellStyle name="Tri_SecTitle1" xfId="29" xr:uid="{00000000-0005-0000-0000-00005B000000}"/>
    <cellStyle name="Tri_SecTitle2" xfId="30" xr:uid="{00000000-0005-0000-0000-00005C000000}"/>
    <cellStyle name="Tri_SecTitle3" xfId="31" xr:uid="{00000000-0005-0000-0000-00005D000000}"/>
    <cellStyle name="Tri_TableCell0" xfId="80" xr:uid="{EA5737B3-FFCF-40E4-A687-60B9D23A4917}"/>
    <cellStyle name="Tri_TableHeader1" xfId="32" xr:uid="{00000000-0005-0000-0000-000047000000}"/>
    <cellStyle name="Tri_TableHeader2" xfId="33" xr:uid="{00000000-0005-0000-0000-000048000000}"/>
    <cellStyle name="Vérification" xfId="27" builtinId="23" customBuiltin="1"/>
    <cellStyle name="Voluntary" xfId="77" xr:uid="{C33A9DFF-EE44-43D2-AD93-613AA37D87DC}"/>
  </cellStyles>
  <dxfs count="14">
    <dxf>
      <fill>
        <patternFill>
          <bgColor rgb="FFE4F1CC"/>
        </patternFill>
      </fill>
    </dxf>
    <dxf>
      <fill>
        <patternFill>
          <bgColor rgb="FFE4F1CC"/>
        </patternFill>
      </fill>
    </dxf>
    <dxf>
      <font>
        <color theme="0"/>
      </font>
      <fill>
        <patternFill>
          <bgColor theme="2"/>
        </patternFill>
      </fill>
    </dxf>
    <dxf>
      <font>
        <color theme="0"/>
      </font>
      <fill>
        <patternFill>
          <bgColor theme="2"/>
        </patternFill>
      </fill>
    </dxf>
    <dxf>
      <font>
        <b/>
        <i val="0"/>
        <color theme="0"/>
      </font>
      <fill>
        <patternFill>
          <bgColor theme="2"/>
        </patternFill>
      </fill>
    </dxf>
    <dxf>
      <font>
        <b/>
        <i val="0"/>
        <color theme="2"/>
      </font>
      <fill>
        <patternFill patternType="none">
          <bgColor auto="1"/>
        </patternFill>
      </fill>
      <border>
        <bottom style="thin">
          <color theme="2"/>
        </bottom>
      </border>
    </dxf>
    <dxf>
      <border diagonalUp="0" diagonalDown="0">
        <left style="hair">
          <color theme="6"/>
        </left>
        <right style="hair">
          <color theme="6"/>
        </right>
        <top style="hair">
          <color theme="6"/>
        </top>
        <bottom style="hair">
          <color theme="6"/>
        </bottom>
        <vertical style="hair">
          <color theme="6"/>
        </vertical>
        <horizontal style="hair">
          <color theme="6"/>
        </horizontal>
      </border>
    </dxf>
    <dxf>
      <fill>
        <patternFill>
          <bgColor rgb="FFE4F1CC"/>
        </patternFill>
      </fill>
    </dxf>
    <dxf>
      <fill>
        <patternFill>
          <bgColor rgb="FFE4F1CC"/>
        </patternFill>
      </fill>
    </dxf>
    <dxf>
      <font>
        <color theme="0"/>
      </font>
      <fill>
        <patternFill>
          <bgColor theme="2"/>
        </patternFill>
      </fill>
    </dxf>
    <dxf>
      <font>
        <color theme="0"/>
      </font>
      <fill>
        <patternFill>
          <bgColor theme="2"/>
        </patternFill>
      </fill>
    </dxf>
    <dxf>
      <font>
        <b/>
        <i val="0"/>
        <color theme="0"/>
      </font>
      <fill>
        <patternFill>
          <bgColor theme="2"/>
        </patternFill>
      </fill>
    </dxf>
    <dxf>
      <font>
        <b/>
        <i val="0"/>
        <color theme="0"/>
      </font>
      <fill>
        <patternFill>
          <bgColor theme="2"/>
        </patternFill>
      </fill>
    </dxf>
    <dxf>
      <border diagonalUp="0" diagonalDown="0">
        <left style="hair">
          <color theme="2"/>
        </left>
        <right style="hair">
          <color theme="2"/>
        </right>
        <top style="hair">
          <color theme="2"/>
        </top>
        <bottom style="hair">
          <color theme="2"/>
        </bottom>
        <vertical style="hair">
          <color theme="2"/>
        </vertical>
        <horizontal style="hair">
          <color theme="2"/>
        </horizontal>
      </border>
    </dxf>
  </dxfs>
  <tableStyles count="2" defaultTableStyle="E_Table1_Green" defaultPivotStyle="PivotStyleLight16">
    <tableStyle name="E_Table1_Green" pivot="0" count="7" xr9:uid="{00000000-0011-0000-FFFF-FFFF00000000}">
      <tableStyleElement type="wholeTable" dxfId="13"/>
      <tableStyleElement type="headerRow" dxfId="12"/>
      <tableStyleElement type="totalRow" dxfId="11"/>
      <tableStyleElement type="firstColumn" dxfId="10"/>
      <tableStyleElement type="lastColumn" dxfId="9"/>
      <tableStyleElement type="secondRowStripe" dxfId="8"/>
      <tableStyleElement type="secondColumnStripe" dxfId="7"/>
    </tableStyle>
    <tableStyle name="E_Table2_Green" pivot="0" count="7" xr9:uid="{00000000-0011-0000-FFFF-FFFF01000000}">
      <tableStyleElement type="wholeTable" dxfId="6"/>
      <tableStyleElement type="headerRow" dxfId="5"/>
      <tableStyleElement type="totalRow" dxfId="4"/>
      <tableStyleElement type="firstColumn" dxfId="3"/>
      <tableStyleElement type="lastColumn" dxfId="2"/>
      <tableStyleElement type="secondRowStripe" dxfId="1"/>
      <tableStyleElement type="secondColumnStripe" dxfId="0"/>
    </tableStyle>
  </tableStyles>
  <colors>
    <indexedColors>
      <rgbColor rgb="00000000"/>
      <rgbColor rgb="00FFFFFF"/>
      <rgbColor rgb="00FF0000"/>
      <rgbColor rgb="0000FF00"/>
      <rgbColor rgb="000000FF"/>
      <rgbColor rgb="00FFFF00"/>
      <rgbColor rgb="00FF00FF"/>
      <rgbColor rgb="0000FFFF"/>
      <rgbColor rgb="00000000"/>
      <rgbColor rgb="0066B9C0"/>
      <rgbColor rgb="00CCD7ED"/>
      <rgbColor rgb="00E89EAC"/>
      <rgbColor rgb="00A7A2C7"/>
      <rgbColor rgb="00D1D1D2"/>
      <rgbColor rgb="0099B0DB"/>
      <rgbColor rgb="00FFC699"/>
      <rgbColor rgb="00FFFFFF"/>
      <rgbColor rgb="00E3D5ED"/>
      <rgbColor rgb="00F2F299"/>
      <rgbColor rgb="00C7ABDB"/>
      <rgbColor rgb="00CCE4DB"/>
      <rgbColor rgb="00D3D1E3"/>
      <rgbColor rgb="0099D1D5"/>
      <rgbColor rgb="00241773"/>
      <rgbColor rgb="003361B8"/>
      <rgbColor rgb="0095C633"/>
      <rgbColor rgb="00A2A4A4"/>
      <rgbColor rgb="00D13D5A"/>
      <rgbColor rgb="00FF8D33"/>
      <rgbColor rgb="00EEBC33"/>
      <rgbColor rgb="00339571"/>
      <rgbColor rgb="0033A2AA"/>
      <rgbColor rgb="000039A6"/>
      <rgbColor rgb="007AB800"/>
      <rgbColor rgb="008B8D8E"/>
      <rgbColor rgb="00BD0C30"/>
      <rgbColor rgb="00FF7000"/>
      <rgbColor rgb="00EAAB00"/>
      <rgbColor rgb="00007A4D"/>
      <rgbColor rgb="00008B95"/>
      <rgbColor rgb="00F7DD99"/>
      <rgbColor rgb="00FFA966"/>
      <rgbColor rgb="00DD6D83"/>
      <rgbColor rgb="00B9BBBB"/>
      <rgbColor rgb="00F3CD66"/>
      <rgbColor rgb="006688CA"/>
      <rgbColor rgb="0066AF94"/>
      <rgbColor rgb="00AFD466"/>
      <rgbColor rgb="00FBEECC"/>
      <rgbColor rgb="00FFE2CC"/>
      <rgbColor rgb="00E8E8E8"/>
      <rgbColor rgb="00CAE399"/>
      <rgbColor rgb="00E4F1CC"/>
      <rgbColor rgb="00722EA5"/>
      <rgbColor rgb="007C74AB"/>
      <rgbColor rgb="00CCE8EA"/>
      <rgbColor rgb="00F9F9CC"/>
      <rgbColor rgb="00F4CED6"/>
      <rgbColor rgb="00F4CCE7"/>
      <rgbColor rgb="00DC66B5"/>
      <rgbColor rgb="00C50084"/>
      <rgbColor rgb="0099CAB8"/>
      <rgbColor rgb="00ECEC66"/>
      <rgbColor rgb="00DFDF00"/>
    </indexedColors>
    <mruColors>
      <color rgb="FFD9BC33"/>
      <color rgb="FFD9BC7D"/>
      <color rgb="FFFFECDD"/>
      <color rgb="FF8E6D2A"/>
      <color rgb="FFB49553"/>
      <color rgb="FFE0EBEB"/>
      <color rgb="FFD1E2E1"/>
      <color rgb="FFC1D8D7"/>
      <color rgb="FFF9B8AD"/>
      <color rgb="FFF695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85725</xdr:colOff>
      <xdr:row>29</xdr:row>
      <xdr:rowOff>53975</xdr:rowOff>
    </xdr:from>
    <xdr:to>
      <xdr:col>5</xdr:col>
      <xdr:colOff>209550</xdr:colOff>
      <xdr:row>30</xdr:row>
      <xdr:rowOff>654051</xdr:rowOff>
    </xdr:to>
    <xdr:sp macro="" textlink="">
      <xdr:nvSpPr>
        <xdr:cNvPr id="3" name="Rectangle 2">
          <a:extLst>
            <a:ext uri="{FF2B5EF4-FFF2-40B4-BE49-F238E27FC236}">
              <a16:creationId xmlns:a16="http://schemas.microsoft.com/office/drawing/2014/main" id="{1F9DFBE1-F2FB-4849-A481-43C98A205471}"/>
            </a:ext>
          </a:extLst>
        </xdr:cNvPr>
        <xdr:cNvSpPr/>
      </xdr:nvSpPr>
      <xdr:spPr>
        <a:xfrm>
          <a:off x="7372350" y="3035300"/>
          <a:ext cx="1704975" cy="904876"/>
        </a:xfrm>
        <a:prstGeom prst="rect">
          <a:avLst/>
        </a:prstGeom>
        <a:solidFill>
          <a:srgbClr val="FFFF00"/>
        </a:solidFill>
        <a:ln>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r-BE" sz="900" b="1">
              <a:solidFill>
                <a:sysClr val="windowText" lastClr="000000"/>
              </a:solidFill>
            </a:rPr>
            <a:t>To change colours of the colour</a:t>
          </a:r>
          <a:r>
            <a:rPr lang="fr-BE" sz="900" b="1" baseline="0">
              <a:solidFill>
                <a:sysClr val="windowText" lastClr="000000"/>
              </a:solidFill>
            </a:rPr>
            <a:t> code</a:t>
          </a:r>
          <a:r>
            <a:rPr lang="fr-BE" sz="900" baseline="0">
              <a:solidFill>
                <a:sysClr val="windowText" lastClr="000000"/>
              </a:solidFill>
            </a:rPr>
            <a:t>: change relevant cells directly in 'Cell Styles' so that it updates the entire file with new colours.</a:t>
          </a:r>
          <a:endParaRPr lang="en-NL" sz="9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282575</xdr:colOff>
      <xdr:row>12</xdr:row>
      <xdr:rowOff>130176</xdr:rowOff>
    </xdr:from>
    <xdr:to>
      <xdr:col>6</xdr:col>
      <xdr:colOff>619125</xdr:colOff>
      <xdr:row>17</xdr:row>
      <xdr:rowOff>73026</xdr:rowOff>
    </xdr:to>
    <xdr:sp macro="" textlink="">
      <xdr:nvSpPr>
        <xdr:cNvPr id="4" name="Rectangle 3">
          <a:extLst>
            <a:ext uri="{FF2B5EF4-FFF2-40B4-BE49-F238E27FC236}">
              <a16:creationId xmlns:a16="http://schemas.microsoft.com/office/drawing/2014/main" id="{4A6FD16C-B865-4CDA-966C-72715786DC02}"/>
            </a:ext>
          </a:extLst>
        </xdr:cNvPr>
        <xdr:cNvSpPr/>
      </xdr:nvSpPr>
      <xdr:spPr>
        <a:xfrm>
          <a:off x="7083425" y="1292226"/>
          <a:ext cx="1879600" cy="704850"/>
        </a:xfrm>
        <a:prstGeom prst="rect">
          <a:avLst/>
        </a:prstGeom>
        <a:solidFill>
          <a:srgbClr val="FFFF00"/>
        </a:solidFill>
        <a:ln>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r-BE" sz="900">
              <a:solidFill>
                <a:sysClr val="windowText" lastClr="000000"/>
              </a:solidFill>
            </a:rPr>
            <a:t>We recommend to express either in </a:t>
          </a:r>
          <a:r>
            <a:rPr lang="fr-BE" sz="900" b="1">
              <a:solidFill>
                <a:sysClr val="windowText" lastClr="000000"/>
              </a:solidFill>
            </a:rPr>
            <a:t>final energy consumption</a:t>
          </a:r>
          <a:r>
            <a:rPr lang="fr-BE" sz="900">
              <a:solidFill>
                <a:sysClr val="windowText" lastClr="000000"/>
              </a:solidFill>
            </a:rPr>
            <a:t>, either in </a:t>
          </a:r>
          <a:r>
            <a:rPr lang="fr-BE" sz="900" b="1">
              <a:solidFill>
                <a:sysClr val="windowText" lastClr="000000"/>
              </a:solidFill>
            </a:rPr>
            <a:t>final energy savings</a:t>
          </a:r>
          <a:endParaRPr lang="fr-BE" sz="900" b="1" baseline="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34925</xdr:colOff>
      <xdr:row>16</xdr:row>
      <xdr:rowOff>111127</xdr:rowOff>
    </xdr:from>
    <xdr:to>
      <xdr:col>1</xdr:col>
      <xdr:colOff>2171700</xdr:colOff>
      <xdr:row>20</xdr:row>
      <xdr:rowOff>34925</xdr:rowOff>
    </xdr:to>
    <xdr:sp macro="" textlink="">
      <xdr:nvSpPr>
        <xdr:cNvPr id="2" name="Rectangle 1">
          <a:extLst>
            <a:ext uri="{FF2B5EF4-FFF2-40B4-BE49-F238E27FC236}">
              <a16:creationId xmlns:a16="http://schemas.microsoft.com/office/drawing/2014/main" id="{B2709B24-1220-0BDD-AD6B-54F361A4F8B1}"/>
            </a:ext>
          </a:extLst>
        </xdr:cNvPr>
        <xdr:cNvSpPr/>
      </xdr:nvSpPr>
      <xdr:spPr>
        <a:xfrm>
          <a:off x="501650" y="2797177"/>
          <a:ext cx="2136775" cy="533398"/>
        </a:xfrm>
        <a:prstGeom prst="rect">
          <a:avLst/>
        </a:prstGeom>
        <a:solidFill>
          <a:srgbClr val="FFFF00"/>
        </a:solidFill>
        <a:ln>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r-BE" sz="900">
              <a:solidFill>
                <a:sysClr val="windowText" lastClr="000000"/>
              </a:solidFill>
            </a:rPr>
            <a:t>The list of targets presented in</a:t>
          </a:r>
          <a:r>
            <a:rPr lang="fr-BE" sz="900" baseline="0">
              <a:solidFill>
                <a:sysClr val="windowText" lastClr="000000"/>
              </a:solidFill>
            </a:rPr>
            <a:t> this table come from p.40 of NECP (Table 2.10)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2430780</xdr:colOff>
      <xdr:row>11</xdr:row>
      <xdr:rowOff>190500</xdr:rowOff>
    </xdr:from>
    <xdr:to>
      <xdr:col>1</xdr:col>
      <xdr:colOff>4567555</xdr:colOff>
      <xdr:row>13</xdr:row>
      <xdr:rowOff>160018</xdr:rowOff>
    </xdr:to>
    <xdr:sp macro="" textlink="">
      <xdr:nvSpPr>
        <xdr:cNvPr id="2" name="Rectangle 1">
          <a:extLst>
            <a:ext uri="{FF2B5EF4-FFF2-40B4-BE49-F238E27FC236}">
              <a16:creationId xmlns:a16="http://schemas.microsoft.com/office/drawing/2014/main" id="{2C49817B-4F68-433C-9453-330F639660E3}"/>
            </a:ext>
          </a:extLst>
        </xdr:cNvPr>
        <xdr:cNvSpPr/>
      </xdr:nvSpPr>
      <xdr:spPr>
        <a:xfrm>
          <a:off x="2918460" y="2933700"/>
          <a:ext cx="2136775" cy="533398"/>
        </a:xfrm>
        <a:prstGeom prst="rect">
          <a:avLst/>
        </a:prstGeom>
        <a:solidFill>
          <a:srgbClr val="FFFF00"/>
        </a:solidFill>
        <a:ln>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r-BE" sz="900">
              <a:solidFill>
                <a:sysClr val="windowText" lastClr="000000"/>
              </a:solidFill>
            </a:rPr>
            <a:t>We have filled in with updated NECP measures (draft submitted</a:t>
          </a:r>
          <a:r>
            <a:rPr lang="fr-BE" sz="900" baseline="0">
              <a:solidFill>
                <a:sysClr val="windowText" lastClr="000000"/>
              </a:solidFill>
            </a:rPr>
            <a:t> in June 2023) </a:t>
          </a:r>
        </a:p>
      </xdr:txBody>
    </xdr:sp>
    <xdr:clientData/>
  </xdr:twoCellAnchor>
  <xdr:twoCellAnchor>
    <xdr:from>
      <xdr:col>1</xdr:col>
      <xdr:colOff>2325370</xdr:colOff>
      <xdr:row>32</xdr:row>
      <xdr:rowOff>715645</xdr:rowOff>
    </xdr:from>
    <xdr:to>
      <xdr:col>1</xdr:col>
      <xdr:colOff>4455795</xdr:colOff>
      <xdr:row>32</xdr:row>
      <xdr:rowOff>1543050</xdr:rowOff>
    </xdr:to>
    <xdr:sp macro="" textlink="">
      <xdr:nvSpPr>
        <xdr:cNvPr id="3" name="Rectangle 2">
          <a:extLst>
            <a:ext uri="{FF2B5EF4-FFF2-40B4-BE49-F238E27FC236}">
              <a16:creationId xmlns:a16="http://schemas.microsoft.com/office/drawing/2014/main" id="{613173B8-03F5-4C9F-8D95-AB1CC487BC31}"/>
            </a:ext>
          </a:extLst>
        </xdr:cNvPr>
        <xdr:cNvSpPr/>
      </xdr:nvSpPr>
      <xdr:spPr>
        <a:xfrm>
          <a:off x="2792095" y="9450070"/>
          <a:ext cx="2130425" cy="827405"/>
        </a:xfrm>
        <a:prstGeom prst="rect">
          <a:avLst/>
        </a:prstGeom>
        <a:solidFill>
          <a:srgbClr val="FFFF00"/>
        </a:solidFill>
        <a:ln>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r-BE" sz="900">
              <a:solidFill>
                <a:sysClr val="windowText" lastClr="000000"/>
              </a:solidFill>
            </a:rPr>
            <a:t>We added 1 new measure that is currently not included in the updated NECP, i.e. the Voluntary</a:t>
          </a:r>
          <a:r>
            <a:rPr lang="fr-BE" sz="900" baseline="0">
              <a:solidFill>
                <a:sysClr val="windowText" lastClr="000000"/>
              </a:solidFill>
            </a:rPr>
            <a:t> Agreement.</a:t>
          </a:r>
        </a:p>
        <a:p>
          <a:pPr algn="l"/>
          <a:r>
            <a:rPr lang="fr-BE" sz="900" baseline="0">
              <a:solidFill>
                <a:sysClr val="windowText" lastClr="000000"/>
              </a:solidFill>
            </a:rPr>
            <a:t>For this measure we made a test case, filling in the required data</a:t>
          </a:r>
        </a:p>
      </xdr:txBody>
    </xdr:sp>
    <xdr:clientData/>
  </xdr:twoCellAnchor>
  <xdr:twoCellAnchor>
    <xdr:from>
      <xdr:col>21</xdr:col>
      <xdr:colOff>1399117</xdr:colOff>
      <xdr:row>34</xdr:row>
      <xdr:rowOff>107949</xdr:rowOff>
    </xdr:from>
    <xdr:to>
      <xdr:col>23</xdr:col>
      <xdr:colOff>140759</xdr:colOff>
      <xdr:row>47</xdr:row>
      <xdr:rowOff>102722</xdr:rowOff>
    </xdr:to>
    <xdr:sp macro="" textlink="">
      <xdr:nvSpPr>
        <xdr:cNvPr id="4" name="Rectangle 3">
          <a:extLst>
            <a:ext uri="{FF2B5EF4-FFF2-40B4-BE49-F238E27FC236}">
              <a16:creationId xmlns:a16="http://schemas.microsoft.com/office/drawing/2014/main" id="{6D87485A-8C08-458D-92B3-753FFC23A9CE}"/>
            </a:ext>
          </a:extLst>
        </xdr:cNvPr>
        <xdr:cNvSpPr/>
      </xdr:nvSpPr>
      <xdr:spPr>
        <a:xfrm>
          <a:off x="36856396" y="11239125"/>
          <a:ext cx="1729878" cy="1937126"/>
        </a:xfrm>
        <a:prstGeom prst="rect">
          <a:avLst/>
        </a:prstGeom>
        <a:solidFill>
          <a:srgbClr val="FFFF00"/>
        </a:solidFill>
        <a:ln>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r-BE" sz="900" baseline="0">
              <a:solidFill>
                <a:sysClr val="windowText" lastClr="000000"/>
              </a:solidFill>
            </a:rPr>
            <a:t>Data on indicators used to monitor and evaluate progress over time are collected from:</a:t>
          </a:r>
        </a:p>
        <a:p>
          <a:pPr lvl="0" algn="l"/>
          <a:r>
            <a:rPr lang="fr-BE" sz="900" baseline="0">
              <a:solidFill>
                <a:sysClr val="windowText" lastClr="000000"/>
              </a:solidFill>
            </a:rPr>
            <a:t>- Industry roadmaps fixing the commitment (on a 10-15y horizon), per sector (if VA at sectoral level), or per plant (if VA at company level)</a:t>
          </a:r>
        </a:p>
        <a:p>
          <a:pPr lvl="0" algn="l"/>
          <a:r>
            <a:rPr lang="fr-BE" sz="900" baseline="0">
              <a:solidFill>
                <a:sysClr val="windowText" lastClr="000000"/>
              </a:solidFill>
            </a:rPr>
            <a:t>- Industry yearly progress report, per sector (if VA at sectoral level), or per plant (if VA at company level)</a:t>
          </a:r>
        </a:p>
        <a:p>
          <a:pPr algn="l"/>
          <a:endParaRPr lang="fr-BE" sz="900" baseline="0">
            <a:solidFill>
              <a:sysClr val="windowText" lastClr="000000"/>
            </a:solidFill>
          </a:endParaRPr>
        </a:p>
      </xdr:txBody>
    </xdr:sp>
    <xdr:clientData/>
  </xdr:twoCellAnchor>
  <xdr:twoCellAnchor>
    <xdr:from>
      <xdr:col>25</xdr:col>
      <xdr:colOff>879474</xdr:colOff>
      <xdr:row>34</xdr:row>
      <xdr:rowOff>96307</xdr:rowOff>
    </xdr:from>
    <xdr:to>
      <xdr:col>27</xdr:col>
      <xdr:colOff>646640</xdr:colOff>
      <xdr:row>56</xdr:row>
      <xdr:rowOff>130735</xdr:rowOff>
    </xdr:to>
    <xdr:sp macro="" textlink="">
      <xdr:nvSpPr>
        <xdr:cNvPr id="5" name="Rectangle 4">
          <a:extLst>
            <a:ext uri="{FF2B5EF4-FFF2-40B4-BE49-F238E27FC236}">
              <a16:creationId xmlns:a16="http://schemas.microsoft.com/office/drawing/2014/main" id="{07EAD99F-68A5-46A0-8CF9-84A419646E2C}"/>
            </a:ext>
          </a:extLst>
        </xdr:cNvPr>
        <xdr:cNvSpPr/>
      </xdr:nvSpPr>
      <xdr:spPr>
        <a:xfrm>
          <a:off x="42313224" y="11227483"/>
          <a:ext cx="2755401" cy="3321487"/>
        </a:xfrm>
        <a:prstGeom prst="rect">
          <a:avLst/>
        </a:prstGeom>
        <a:solidFill>
          <a:srgbClr val="FFFF00"/>
        </a:solidFill>
        <a:ln>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r-BE" sz="900" baseline="0">
              <a:solidFill>
                <a:sysClr val="windowText" lastClr="000000"/>
              </a:solidFill>
            </a:rPr>
            <a:t>Progress against policy objective can be assessed in 3 steps:</a:t>
          </a:r>
        </a:p>
        <a:p>
          <a:pPr algn="l"/>
          <a:r>
            <a:rPr lang="fr-BE" sz="900" baseline="0">
              <a:solidFill>
                <a:sysClr val="windowText" lastClr="000000"/>
              </a:solidFill>
            </a:rPr>
            <a:t>1/ The policy objective should be defined upfront (see D4 XLS model), and expressed in additional energy savings in 2030 e.g. =&gt; experessed in total savings (GWh)</a:t>
          </a:r>
        </a:p>
        <a:p>
          <a:pPr algn="l"/>
          <a:r>
            <a:rPr lang="fr-BE" sz="900" baseline="0">
              <a:solidFill>
                <a:sysClr val="windowText" lastClr="000000"/>
              </a:solidFill>
            </a:rPr>
            <a:t>2/ It should then be confirmed by the industrial roadmaps (fixing individual or sectoral commitments) when VA are progressively signed. =&gt; expressed in relative savings (GWh/unit of activity)</a:t>
          </a:r>
        </a:p>
        <a:p>
          <a:pPr algn="l"/>
          <a:r>
            <a:rPr lang="fr-BE" sz="900" baseline="0">
              <a:solidFill>
                <a:sysClr val="windowText" lastClr="000000"/>
              </a:solidFill>
            </a:rPr>
            <a:t>(The 2/ target should be converted into global savings (GWh). If this target set in 2/ is far from achieving the policy objective in 1/, then actions should be taken to accelerate the engagement of the industries)</a:t>
          </a:r>
        </a:p>
        <a:p>
          <a:pPr algn="l"/>
          <a:r>
            <a:rPr lang="fr-BE" sz="900" baseline="0">
              <a:solidFill>
                <a:sysClr val="windowText" lastClr="000000"/>
              </a:solidFill>
            </a:rPr>
            <a:t>3/ once industries have signed their VA and committed, they are supposed to take actions (most of the time via investments) and generate savings, which are tracked via the audit template, and reported by the sector or company to assess progress against 2/. (GWh/unit of activity)</a:t>
          </a:r>
        </a:p>
      </xdr:txBody>
    </xdr:sp>
    <xdr:clientData/>
  </xdr:twoCellAnchor>
  <xdr:twoCellAnchor>
    <xdr:from>
      <xdr:col>22</xdr:col>
      <xdr:colOff>769938</xdr:colOff>
      <xdr:row>32</xdr:row>
      <xdr:rowOff>1667933</xdr:rowOff>
    </xdr:from>
    <xdr:to>
      <xdr:col>22</xdr:col>
      <xdr:colOff>772583</xdr:colOff>
      <xdr:row>34</xdr:row>
      <xdr:rowOff>107949</xdr:rowOff>
    </xdr:to>
    <xdr:cxnSp macro="">
      <xdr:nvCxnSpPr>
        <xdr:cNvPr id="7" name="Straight Arrow Connector 6">
          <a:extLst>
            <a:ext uri="{FF2B5EF4-FFF2-40B4-BE49-F238E27FC236}">
              <a16:creationId xmlns:a16="http://schemas.microsoft.com/office/drawing/2014/main" id="{ECCDD663-CC06-6DF0-5DB5-D7F968A0FDAA}"/>
            </a:ext>
          </a:extLst>
        </xdr:cNvPr>
        <xdr:cNvCxnSpPr>
          <a:stCxn id="4" idx="0"/>
        </xdr:cNvCxnSpPr>
      </xdr:nvCxnSpPr>
      <xdr:spPr>
        <a:xfrm flipV="1">
          <a:off x="37721335" y="10455212"/>
          <a:ext cx="2645" cy="783913"/>
        </a:xfrm>
        <a:prstGeom prst="straightConnector1">
          <a:avLst/>
        </a:prstGeom>
        <a:ln>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763057</xdr:colOff>
      <xdr:row>32</xdr:row>
      <xdr:rowOff>1598083</xdr:rowOff>
    </xdr:from>
    <xdr:to>
      <xdr:col>26</xdr:col>
      <xdr:colOff>769407</xdr:colOff>
      <xdr:row>34</xdr:row>
      <xdr:rowOff>96307</xdr:rowOff>
    </xdr:to>
    <xdr:cxnSp macro="">
      <xdr:nvCxnSpPr>
        <xdr:cNvPr id="11" name="Straight Arrow Connector 10">
          <a:extLst>
            <a:ext uri="{FF2B5EF4-FFF2-40B4-BE49-F238E27FC236}">
              <a16:creationId xmlns:a16="http://schemas.microsoft.com/office/drawing/2014/main" id="{1155A4E2-4FEB-4557-89F0-5DEE0C497395}"/>
            </a:ext>
          </a:extLst>
        </xdr:cNvPr>
        <xdr:cNvCxnSpPr>
          <a:stCxn id="5" idx="0"/>
        </xdr:cNvCxnSpPr>
      </xdr:nvCxnSpPr>
      <xdr:spPr>
        <a:xfrm flipV="1">
          <a:off x="43690925" y="10385362"/>
          <a:ext cx="6350" cy="842121"/>
        </a:xfrm>
        <a:prstGeom prst="straightConnector1">
          <a:avLst/>
        </a:prstGeom>
        <a:ln>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1417109</xdr:colOff>
      <xdr:row>34</xdr:row>
      <xdr:rowOff>142877</xdr:rowOff>
    </xdr:from>
    <xdr:to>
      <xdr:col>34</xdr:col>
      <xdr:colOff>158751</xdr:colOff>
      <xdr:row>38</xdr:row>
      <xdr:rowOff>121397</xdr:rowOff>
    </xdr:to>
    <xdr:sp macro="" textlink="">
      <xdr:nvSpPr>
        <xdr:cNvPr id="15" name="Rectangle 14">
          <a:extLst>
            <a:ext uri="{FF2B5EF4-FFF2-40B4-BE49-F238E27FC236}">
              <a16:creationId xmlns:a16="http://schemas.microsoft.com/office/drawing/2014/main" id="{3CB174BE-B419-426F-8E14-559D370D0259}"/>
            </a:ext>
          </a:extLst>
        </xdr:cNvPr>
        <xdr:cNvSpPr/>
      </xdr:nvSpPr>
      <xdr:spPr>
        <a:xfrm>
          <a:off x="53309683" y="11274053"/>
          <a:ext cx="1729877" cy="576168"/>
        </a:xfrm>
        <a:prstGeom prst="rect">
          <a:avLst/>
        </a:prstGeom>
        <a:solidFill>
          <a:srgbClr val="FFFF00"/>
        </a:solidFill>
        <a:ln>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r-BE" sz="900" baseline="0">
              <a:solidFill>
                <a:sysClr val="windowText" lastClr="000000"/>
              </a:solidFill>
            </a:rPr>
            <a:t>We suggest to use 2025 as starting, but first savings will come only in 2026.</a:t>
          </a:r>
        </a:p>
      </xdr:txBody>
    </xdr:sp>
    <xdr:clientData/>
  </xdr:twoCellAnchor>
  <xdr:twoCellAnchor>
    <xdr:from>
      <xdr:col>33</xdr:col>
      <xdr:colOff>768910</xdr:colOff>
      <xdr:row>32</xdr:row>
      <xdr:rowOff>1609352</xdr:rowOff>
    </xdr:from>
    <xdr:to>
      <xdr:col>33</xdr:col>
      <xdr:colOff>786910</xdr:colOff>
      <xdr:row>34</xdr:row>
      <xdr:rowOff>142877</xdr:rowOff>
    </xdr:to>
    <xdr:cxnSp macro="">
      <xdr:nvCxnSpPr>
        <xdr:cNvPr id="16" name="Straight Arrow Connector 15">
          <a:extLst>
            <a:ext uri="{FF2B5EF4-FFF2-40B4-BE49-F238E27FC236}">
              <a16:creationId xmlns:a16="http://schemas.microsoft.com/office/drawing/2014/main" id="{C84A585A-6942-46EC-99BA-727827031E59}"/>
            </a:ext>
          </a:extLst>
        </xdr:cNvPr>
        <xdr:cNvCxnSpPr>
          <a:stCxn id="15" idx="0"/>
        </xdr:cNvCxnSpPr>
      </xdr:nvCxnSpPr>
      <xdr:spPr>
        <a:xfrm flipH="1" flipV="1">
          <a:off x="54155601" y="10396631"/>
          <a:ext cx="18000" cy="877422"/>
        </a:xfrm>
        <a:prstGeom prst="straightConnector1">
          <a:avLst/>
        </a:prstGeom>
        <a:ln>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944880</xdr:colOff>
      <xdr:row>3</xdr:row>
      <xdr:rowOff>143510</xdr:rowOff>
    </xdr:from>
    <xdr:to>
      <xdr:col>4</xdr:col>
      <xdr:colOff>1731010</xdr:colOff>
      <xdr:row>14</xdr:row>
      <xdr:rowOff>28575</xdr:rowOff>
    </xdr:to>
    <xdr:sp macro="" textlink="">
      <xdr:nvSpPr>
        <xdr:cNvPr id="2" name="Rectangle 1">
          <a:extLst>
            <a:ext uri="{FF2B5EF4-FFF2-40B4-BE49-F238E27FC236}">
              <a16:creationId xmlns:a16="http://schemas.microsoft.com/office/drawing/2014/main" id="{9AA191C0-442F-4080-8E21-BE41F1AAF489}"/>
            </a:ext>
          </a:extLst>
        </xdr:cNvPr>
        <xdr:cNvSpPr/>
      </xdr:nvSpPr>
      <xdr:spPr>
        <a:xfrm>
          <a:off x="7936230" y="657860"/>
          <a:ext cx="2519680" cy="1818640"/>
        </a:xfrm>
        <a:prstGeom prst="rect">
          <a:avLst/>
        </a:prstGeom>
        <a:solidFill>
          <a:srgbClr val="FFFF00"/>
        </a:solidFill>
        <a:ln>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r-BE" sz="900" b="0">
              <a:solidFill>
                <a:sysClr val="windowText" lastClr="000000"/>
              </a:solidFill>
            </a:rPr>
            <a:t>Here we must</a:t>
          </a:r>
          <a:r>
            <a:rPr lang="fr-BE" sz="900" b="0" baseline="0">
              <a:solidFill>
                <a:sysClr val="windowText" lastClr="000000"/>
              </a:solidFill>
            </a:rPr>
            <a:t> </a:t>
          </a:r>
          <a:r>
            <a:rPr lang="fr-BE" sz="900" b="0">
              <a:solidFill>
                <a:sysClr val="windowText" lastClr="000000"/>
              </a:solidFill>
            </a:rPr>
            <a:t>consider all</a:t>
          </a:r>
          <a:r>
            <a:rPr lang="fr-BE" sz="900" b="0" baseline="0">
              <a:solidFill>
                <a:sysClr val="windowText" lastClr="000000"/>
              </a:solidFill>
            </a:rPr>
            <a:t> </a:t>
          </a:r>
          <a:r>
            <a:rPr lang="fr-BE" sz="900" b="0">
              <a:solidFill>
                <a:sysClr val="windowText" lastClr="000000"/>
              </a:solidFill>
            </a:rPr>
            <a:t>savings that contribute to the energy efficiency targets (as there is no obligation scheme, but only alternative</a:t>
          </a:r>
          <a:r>
            <a:rPr lang="fr-BE" sz="900" b="0" baseline="0">
              <a:solidFill>
                <a:sysClr val="windowText" lastClr="000000"/>
              </a:solidFill>
            </a:rPr>
            <a:t> policy measures</a:t>
          </a:r>
          <a:r>
            <a:rPr lang="fr-BE" sz="900" b="0">
              <a:solidFill>
                <a:sysClr val="windowText" lastClr="000000"/>
              </a:solidFill>
            </a:rPr>
            <a:t>).</a:t>
          </a:r>
        </a:p>
        <a:p>
          <a:pPr algn="l"/>
          <a:endParaRPr lang="fr-BE" sz="900" b="0">
            <a:solidFill>
              <a:sysClr val="windowText" lastClr="000000"/>
            </a:solidFill>
          </a:endParaRPr>
        </a:p>
        <a:p>
          <a:pPr algn="l"/>
          <a:r>
            <a:rPr lang="fr-BE" sz="900" b="0">
              <a:solidFill>
                <a:sysClr val="windowText" lastClr="000000"/>
              </a:solidFill>
            </a:rPr>
            <a:t>Pay attention it should/could also include measures that are not</a:t>
          </a:r>
          <a:r>
            <a:rPr lang="fr-BE" sz="900" b="0" baseline="0">
              <a:solidFill>
                <a:sysClr val="windowText" lastClr="000000"/>
              </a:solidFill>
            </a:rPr>
            <a:t> directly flagged as energy efficiency (and therefore not comprised under the CEER2 pathway), but which also bring savings (such as the installation of heat pumps, or industry process electrification, etc.).</a:t>
          </a:r>
          <a:endParaRPr lang="en-NL" sz="900" b="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209550</xdr:colOff>
      <xdr:row>52</xdr:row>
      <xdr:rowOff>203199</xdr:rowOff>
    </xdr:from>
    <xdr:to>
      <xdr:col>6</xdr:col>
      <xdr:colOff>600075</xdr:colOff>
      <xdr:row>54</xdr:row>
      <xdr:rowOff>133349</xdr:rowOff>
    </xdr:to>
    <xdr:sp macro="" textlink="">
      <xdr:nvSpPr>
        <xdr:cNvPr id="2" name="Rectangle 1">
          <a:extLst>
            <a:ext uri="{FF2B5EF4-FFF2-40B4-BE49-F238E27FC236}">
              <a16:creationId xmlns:a16="http://schemas.microsoft.com/office/drawing/2014/main" id="{F020B265-45C6-4E20-AF60-7ED062A2B0DC}"/>
            </a:ext>
          </a:extLst>
        </xdr:cNvPr>
        <xdr:cNvSpPr/>
      </xdr:nvSpPr>
      <xdr:spPr>
        <a:xfrm>
          <a:off x="10763250" y="19034124"/>
          <a:ext cx="2124075" cy="387350"/>
        </a:xfrm>
        <a:prstGeom prst="rect">
          <a:avLst/>
        </a:prstGeom>
        <a:solidFill>
          <a:srgbClr val="FFFF00"/>
        </a:solidFill>
        <a:ln>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r-BE" sz="900" b="0">
              <a:solidFill>
                <a:sysClr val="windowText" lastClr="000000"/>
              </a:solidFill>
            </a:rPr>
            <a:t>Do not forget to update once Voluntary Agreements are signed.</a:t>
          </a:r>
          <a:endParaRPr lang="en-NL" sz="900" b="0">
            <a:solidFill>
              <a:sysClr val="windowText" lastClr="000000"/>
            </a:solidFill>
          </a:endParaRPr>
        </a:p>
      </xdr:txBody>
    </xdr:sp>
    <xdr:clientData/>
  </xdr:twoCellAnchor>
  <xdr:twoCellAnchor>
    <xdr:from>
      <xdr:col>4</xdr:col>
      <xdr:colOff>838200</xdr:colOff>
      <xdr:row>53</xdr:row>
      <xdr:rowOff>93662</xdr:rowOff>
    </xdr:from>
    <xdr:to>
      <xdr:col>5</xdr:col>
      <xdr:colOff>209550</xdr:colOff>
      <xdr:row>53</xdr:row>
      <xdr:rowOff>93662</xdr:rowOff>
    </xdr:to>
    <xdr:cxnSp macro="">
      <xdr:nvCxnSpPr>
        <xdr:cNvPr id="4" name="Straight Arrow Connector 3">
          <a:extLst>
            <a:ext uri="{FF2B5EF4-FFF2-40B4-BE49-F238E27FC236}">
              <a16:creationId xmlns:a16="http://schemas.microsoft.com/office/drawing/2014/main" id="{73BD39FD-8DD7-A786-EF5B-36CB7B1E9020}"/>
            </a:ext>
          </a:extLst>
        </xdr:cNvPr>
        <xdr:cNvCxnSpPr>
          <a:endCxn id="2" idx="1"/>
        </xdr:cNvCxnSpPr>
      </xdr:nvCxnSpPr>
      <xdr:spPr>
        <a:xfrm flipV="1">
          <a:off x="10201275" y="19229387"/>
          <a:ext cx="5619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219075</xdr:colOff>
      <xdr:row>54</xdr:row>
      <xdr:rowOff>609599</xdr:rowOff>
    </xdr:from>
    <xdr:to>
      <xdr:col>6</xdr:col>
      <xdr:colOff>606425</xdr:colOff>
      <xdr:row>56</xdr:row>
      <xdr:rowOff>57149</xdr:rowOff>
    </xdr:to>
    <xdr:sp macro="" textlink="">
      <xdr:nvSpPr>
        <xdr:cNvPr id="6" name="Rectangle 5">
          <a:extLst>
            <a:ext uri="{FF2B5EF4-FFF2-40B4-BE49-F238E27FC236}">
              <a16:creationId xmlns:a16="http://schemas.microsoft.com/office/drawing/2014/main" id="{E4CC63B0-84C9-4CA3-91B3-F4ED408BEDC3}"/>
            </a:ext>
          </a:extLst>
        </xdr:cNvPr>
        <xdr:cNvSpPr/>
      </xdr:nvSpPr>
      <xdr:spPr>
        <a:xfrm>
          <a:off x="10772775" y="19897724"/>
          <a:ext cx="2120900" cy="390525"/>
        </a:xfrm>
        <a:prstGeom prst="rect">
          <a:avLst/>
        </a:prstGeom>
        <a:solidFill>
          <a:srgbClr val="FFFF00"/>
        </a:solidFill>
        <a:ln>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r-BE" sz="900" b="0">
              <a:solidFill>
                <a:sysClr val="windowText" lastClr="000000"/>
              </a:solidFill>
            </a:rPr>
            <a:t>Do not forget to update once Voluntary Agreements are signed.</a:t>
          </a:r>
          <a:endParaRPr lang="en-NL" sz="900" b="0">
            <a:solidFill>
              <a:sysClr val="windowText" lastClr="000000"/>
            </a:solidFill>
          </a:endParaRPr>
        </a:p>
      </xdr:txBody>
    </xdr:sp>
    <xdr:clientData/>
  </xdr:twoCellAnchor>
  <xdr:twoCellAnchor>
    <xdr:from>
      <xdr:col>5</xdr:col>
      <xdr:colOff>225425</xdr:colOff>
      <xdr:row>56</xdr:row>
      <xdr:rowOff>190499</xdr:rowOff>
    </xdr:from>
    <xdr:to>
      <xdr:col>6</xdr:col>
      <xdr:colOff>615950</xdr:colOff>
      <xdr:row>57</xdr:row>
      <xdr:rowOff>76199</xdr:rowOff>
    </xdr:to>
    <xdr:sp macro="" textlink="">
      <xdr:nvSpPr>
        <xdr:cNvPr id="7" name="Rectangle 6">
          <a:extLst>
            <a:ext uri="{FF2B5EF4-FFF2-40B4-BE49-F238E27FC236}">
              <a16:creationId xmlns:a16="http://schemas.microsoft.com/office/drawing/2014/main" id="{F3FA0EB4-E26B-4997-A049-1E7EF53CA016}"/>
            </a:ext>
          </a:extLst>
        </xdr:cNvPr>
        <xdr:cNvSpPr/>
      </xdr:nvSpPr>
      <xdr:spPr>
        <a:xfrm>
          <a:off x="10779125" y="20421599"/>
          <a:ext cx="2124075" cy="390525"/>
        </a:xfrm>
        <a:prstGeom prst="rect">
          <a:avLst/>
        </a:prstGeom>
        <a:solidFill>
          <a:srgbClr val="FFFF00"/>
        </a:solidFill>
        <a:ln>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r-BE" sz="900" b="0">
              <a:solidFill>
                <a:sysClr val="windowText" lastClr="000000"/>
              </a:solidFill>
            </a:rPr>
            <a:t>Do not forget to update once Voluntary Agreements are signed.</a:t>
          </a:r>
          <a:endParaRPr lang="en-NL" sz="900" b="0">
            <a:solidFill>
              <a:sysClr val="windowText" lastClr="000000"/>
            </a:solidFill>
          </a:endParaRPr>
        </a:p>
      </xdr:txBody>
    </xdr:sp>
    <xdr:clientData/>
  </xdr:twoCellAnchor>
  <xdr:twoCellAnchor>
    <xdr:from>
      <xdr:col>4</xdr:col>
      <xdr:colOff>787400</xdr:colOff>
      <xdr:row>55</xdr:row>
      <xdr:rowOff>158750</xdr:rowOff>
    </xdr:from>
    <xdr:to>
      <xdr:col>5</xdr:col>
      <xdr:colOff>215900</xdr:colOff>
      <xdr:row>55</xdr:row>
      <xdr:rowOff>166687</xdr:rowOff>
    </xdr:to>
    <xdr:cxnSp macro="">
      <xdr:nvCxnSpPr>
        <xdr:cNvPr id="8" name="Straight Arrow Connector 7">
          <a:extLst>
            <a:ext uri="{FF2B5EF4-FFF2-40B4-BE49-F238E27FC236}">
              <a16:creationId xmlns:a16="http://schemas.microsoft.com/office/drawing/2014/main" id="{B7D375CA-3BCC-43E4-9B5E-FEC3B448E84B}"/>
            </a:ext>
          </a:extLst>
        </xdr:cNvPr>
        <xdr:cNvCxnSpPr>
          <a:endCxn id="6" idx="1"/>
        </xdr:cNvCxnSpPr>
      </xdr:nvCxnSpPr>
      <xdr:spPr>
        <a:xfrm>
          <a:off x="10150475" y="20085050"/>
          <a:ext cx="619125" cy="793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771525</xdr:colOff>
      <xdr:row>56</xdr:row>
      <xdr:rowOff>381000</xdr:rowOff>
    </xdr:from>
    <xdr:to>
      <xdr:col>5</xdr:col>
      <xdr:colOff>225425</xdr:colOff>
      <xdr:row>56</xdr:row>
      <xdr:rowOff>381000</xdr:rowOff>
    </xdr:to>
    <xdr:cxnSp macro="">
      <xdr:nvCxnSpPr>
        <xdr:cNvPr id="10" name="Straight Arrow Connector 9">
          <a:extLst>
            <a:ext uri="{FF2B5EF4-FFF2-40B4-BE49-F238E27FC236}">
              <a16:creationId xmlns:a16="http://schemas.microsoft.com/office/drawing/2014/main" id="{714C14C9-928D-47F0-BA7B-8846F0E6A4DD}"/>
            </a:ext>
          </a:extLst>
        </xdr:cNvPr>
        <xdr:cNvCxnSpPr>
          <a:endCxn id="7" idx="1"/>
        </xdr:cNvCxnSpPr>
      </xdr:nvCxnSpPr>
      <xdr:spPr>
        <a:xfrm>
          <a:off x="10134600" y="20612100"/>
          <a:ext cx="6445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304800</xdr:colOff>
      <xdr:row>30</xdr:row>
      <xdr:rowOff>2546349</xdr:rowOff>
    </xdr:from>
    <xdr:to>
      <xdr:col>6</xdr:col>
      <xdr:colOff>695325</xdr:colOff>
      <xdr:row>33</xdr:row>
      <xdr:rowOff>187325</xdr:rowOff>
    </xdr:to>
    <xdr:sp macro="" textlink="">
      <xdr:nvSpPr>
        <xdr:cNvPr id="15" name="Rectangle 14">
          <a:extLst>
            <a:ext uri="{FF2B5EF4-FFF2-40B4-BE49-F238E27FC236}">
              <a16:creationId xmlns:a16="http://schemas.microsoft.com/office/drawing/2014/main" id="{0D4963F0-8192-4818-BA49-48DC47B027F1}"/>
            </a:ext>
          </a:extLst>
        </xdr:cNvPr>
        <xdr:cNvSpPr/>
      </xdr:nvSpPr>
      <xdr:spPr>
        <a:xfrm>
          <a:off x="10858500" y="9032874"/>
          <a:ext cx="2124075" cy="1069976"/>
        </a:xfrm>
        <a:prstGeom prst="rect">
          <a:avLst/>
        </a:prstGeom>
        <a:solidFill>
          <a:srgbClr val="FFFF00"/>
        </a:solidFill>
        <a:ln>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r-BE" sz="900" b="0">
              <a:solidFill>
                <a:sysClr val="windowText" lastClr="000000"/>
              </a:solidFill>
            </a:rPr>
            <a:t>If the industry benefits from an exemption of the renewable taxation/fee, then it should be mentioned that the exemption being put on the energy bill of the other consumers should also consider low income households.</a:t>
          </a:r>
          <a:endParaRPr lang="en-NL" sz="900" b="0">
            <a:solidFill>
              <a:sysClr val="windowText" lastClr="000000"/>
            </a:solidFill>
          </a:endParaRPr>
        </a:p>
      </xdr:txBody>
    </xdr:sp>
    <xdr:clientData/>
  </xdr:twoCellAnchor>
  <xdr:twoCellAnchor>
    <xdr:from>
      <xdr:col>4</xdr:col>
      <xdr:colOff>806450</xdr:colOff>
      <xdr:row>31</xdr:row>
      <xdr:rowOff>44450</xdr:rowOff>
    </xdr:from>
    <xdr:to>
      <xdr:col>5</xdr:col>
      <xdr:colOff>304800</xdr:colOff>
      <xdr:row>31</xdr:row>
      <xdr:rowOff>44450</xdr:rowOff>
    </xdr:to>
    <xdr:cxnSp macro="">
      <xdr:nvCxnSpPr>
        <xdr:cNvPr id="16" name="Straight Arrow Connector 15">
          <a:extLst>
            <a:ext uri="{FF2B5EF4-FFF2-40B4-BE49-F238E27FC236}">
              <a16:creationId xmlns:a16="http://schemas.microsoft.com/office/drawing/2014/main" id="{77CA50BA-E403-41EC-B574-AFBA4A89207F}"/>
            </a:ext>
          </a:extLst>
        </xdr:cNvPr>
        <xdr:cNvCxnSpPr>
          <a:endCxn id="15" idx="1"/>
        </xdr:cNvCxnSpPr>
      </xdr:nvCxnSpPr>
      <xdr:spPr>
        <a:xfrm>
          <a:off x="10169525" y="9559925"/>
          <a:ext cx="6889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301625</xdr:colOff>
      <xdr:row>33</xdr:row>
      <xdr:rowOff>307974</xdr:rowOff>
    </xdr:from>
    <xdr:to>
      <xdr:col>6</xdr:col>
      <xdr:colOff>682625</xdr:colOff>
      <xdr:row>34</xdr:row>
      <xdr:rowOff>295275</xdr:rowOff>
    </xdr:to>
    <xdr:sp macro="" textlink="">
      <xdr:nvSpPr>
        <xdr:cNvPr id="19" name="Rectangle 18">
          <a:extLst>
            <a:ext uri="{FF2B5EF4-FFF2-40B4-BE49-F238E27FC236}">
              <a16:creationId xmlns:a16="http://schemas.microsoft.com/office/drawing/2014/main" id="{E815B0B4-4F7C-4DB6-A201-131464535F3C}"/>
            </a:ext>
          </a:extLst>
        </xdr:cNvPr>
        <xdr:cNvSpPr/>
      </xdr:nvSpPr>
      <xdr:spPr>
        <a:xfrm>
          <a:off x="10855325" y="10223499"/>
          <a:ext cx="2114550" cy="968376"/>
        </a:xfrm>
        <a:prstGeom prst="rect">
          <a:avLst/>
        </a:prstGeom>
        <a:solidFill>
          <a:srgbClr val="FFFF00"/>
        </a:solidFill>
        <a:ln>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r-BE" sz="900" b="0">
              <a:solidFill>
                <a:sysClr val="windowText" lastClr="000000"/>
              </a:solidFill>
            </a:rPr>
            <a:t>Given the fact that a VA is a signed agreement, there is ex-post verification. In their yearly report, industries have to used metered data, otherwise there is no mean of verification. </a:t>
          </a:r>
          <a:endParaRPr lang="en-NL" sz="900" b="0">
            <a:solidFill>
              <a:sysClr val="windowText" lastClr="000000"/>
            </a:solidFill>
          </a:endParaRPr>
        </a:p>
      </xdr:txBody>
    </xdr:sp>
    <xdr:clientData/>
  </xdr:twoCellAnchor>
  <xdr:twoCellAnchor>
    <xdr:from>
      <xdr:col>4</xdr:col>
      <xdr:colOff>800100</xdr:colOff>
      <xdr:row>33</xdr:row>
      <xdr:rowOff>787400</xdr:rowOff>
    </xdr:from>
    <xdr:to>
      <xdr:col>5</xdr:col>
      <xdr:colOff>301625</xdr:colOff>
      <xdr:row>33</xdr:row>
      <xdr:rowOff>787400</xdr:rowOff>
    </xdr:to>
    <xdr:cxnSp macro="">
      <xdr:nvCxnSpPr>
        <xdr:cNvPr id="20" name="Straight Arrow Connector 19">
          <a:extLst>
            <a:ext uri="{FF2B5EF4-FFF2-40B4-BE49-F238E27FC236}">
              <a16:creationId xmlns:a16="http://schemas.microsoft.com/office/drawing/2014/main" id="{4D961B55-1E7A-4726-B106-FBFF9FCF0F12}"/>
            </a:ext>
          </a:extLst>
        </xdr:cNvPr>
        <xdr:cNvCxnSpPr>
          <a:endCxn id="19" idx="1"/>
        </xdr:cNvCxnSpPr>
      </xdr:nvCxnSpPr>
      <xdr:spPr>
        <a:xfrm flipV="1">
          <a:off x="10163175" y="10702925"/>
          <a:ext cx="6921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trinomics.sharepoint.com/Ong/TEC8345EU%20REFORM%20-%20Renovation%20wave%20Estonia/Implementation/Reno%20wave%20Estonia%20(External)/DLV%203%20-%20EE%20pathways/9%20-%20FINAL%20FINAL%20report%20&amp;%20XLS/D3%20Modelling%20v6.2.xlsx" TargetMode="External"/><Relationship Id="rId1" Type="http://schemas.openxmlformats.org/officeDocument/2006/relationships/externalLinkPath" Target="/Ong/TEC8345EU%20REFORM%20-%20Renovation%20wave%20Estonia/Implementation/Reno%20wave%20Estonia%20(External)/DLV%203%20-%20EE%20pathways/9%20-%20FINAL%20FINAL%20report%20&amp;%20XLS/D3%20Modelling%20v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xec. Sum"/>
      <sheetName val="INTRO"/>
      <sheetName val="Pathway Comparison"/>
      <sheetName val="Pathway Analysis"/>
      <sheetName val="EE Measures"/>
      <sheetName val="Baseline"/>
      <sheetName val="TalTech"/>
      <sheetName val="Table"/>
      <sheetName val="MKM 2014-20"/>
      <sheetName val="KLIM 2021-30"/>
      <sheetName val="CF"/>
      <sheetName val="Sources"/>
      <sheetName val="Charts"/>
      <sheetName val="Styles"/>
      <sheetName val="Assumptions"/>
      <sheetName val="Adm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4">
          <cell r="B14" t="str">
            <v>Obligation scheme (supply side)</v>
          </cell>
        </row>
        <row r="15">
          <cell r="B15" t="str">
            <v>Voluntary scheme</v>
          </cell>
        </row>
        <row r="16">
          <cell r="B16" t="str">
            <v>Support scheme(s)</v>
          </cell>
        </row>
        <row r="17">
          <cell r="B17" t="str">
            <v>MEPS &amp; industrial binding target (demand side)</v>
          </cell>
        </row>
        <row r="18">
          <cell r="B18" t="str">
            <v>Pricing (e.g. carbon pricing, taxation or excise, etc.)</v>
          </cell>
        </row>
        <row r="19">
          <cell r="B19" t="str">
            <v>Renovation wave</v>
          </cell>
        </row>
        <row r="20">
          <cell r="B20" t="str">
            <v>Energy Efficient Transport</v>
          </cell>
        </row>
        <row r="21">
          <cell r="B21" t="str">
            <v>Others</v>
          </cell>
        </row>
      </sheetData>
    </sheetDataSet>
  </externalBook>
</externalLink>
</file>

<file path=xl/persons/person.xml><?xml version="1.0" encoding="utf-8"?>
<personList xmlns="http://schemas.microsoft.com/office/spreadsheetml/2018/threadedcomments" xmlns:x="http://schemas.openxmlformats.org/spreadsheetml/2006/main">
  <person displayName="Markus Tamm" id="{FBE52D09-7E2F-44CE-BB9B-998E9CF97F7A}" userId="Markus Tamm" providerId="None"/>
  <person displayName="Nora Cheikh" id="{92403BEB-999B-4E33-953D-0D53DF51B13F}" userId="S::Nora.Cheikh@trinomics.eu::b08cbdc4-1952-405a-9675-25d4c6b76531" providerId="AD"/>
  <person displayName="Louise  Aeby" id="{58B0B35B-CEE8-4B14-AF8C-E88BB309C3B9}" userId="S::louise.aeby@trinomics.eu::225ab513-5c88-4d15-8338-ad090684a2f1" providerId="AD"/>
  <person displayName="Frank Gerard" id="{C5BC4955-9927-4D3F-B139-1174F8D93AFF}" userId="S::frank.gerard@trinomics.eu::bd8871af-1908-4d9e-9970-892217d31092" providerId="AD"/>
</personList>
</file>

<file path=xl/theme/theme1.xml><?xml version="1.0" encoding="utf-8"?>
<a:theme xmlns:a="http://schemas.openxmlformats.org/drawingml/2006/main" name="Office Theme">
  <a:themeElements>
    <a:clrScheme name="Trinomics">
      <a:dk1>
        <a:srgbClr val="000000"/>
      </a:dk1>
      <a:lt1>
        <a:srgbClr val="FFFFFF"/>
      </a:lt1>
      <a:dk2>
        <a:srgbClr val="000000"/>
      </a:dk2>
      <a:lt2>
        <a:srgbClr val="FFFFFF"/>
      </a:lt2>
      <a:accent1>
        <a:srgbClr val="002C54"/>
      </a:accent1>
      <a:accent2>
        <a:srgbClr val="005962"/>
      </a:accent2>
      <a:accent3>
        <a:srgbClr val="F04E30"/>
      </a:accent3>
      <a:accent4>
        <a:srgbClr val="B2CECD"/>
      </a:accent4>
      <a:accent5>
        <a:srgbClr val="FFE3A6"/>
      </a:accent5>
      <a:accent6>
        <a:srgbClr val="000000"/>
      </a:accent6>
      <a:hlink>
        <a:srgbClr val="0039A6"/>
      </a:hlink>
      <a:folHlink>
        <a:srgbClr val="6688CA"/>
      </a:folHlink>
    </a:clrScheme>
    <a:fontScheme name="Trebuchet MS">
      <a:majorFont>
        <a:latin typeface="Trebuchet MS" panose="020B0603020202020204"/>
        <a:ea typeface=""/>
        <a:cs typeface=""/>
        <a:font script="Jpan" typeface="HGｺﾞｼｯｸM"/>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a:solidFill>
            <a:schemeClr val="bg2"/>
          </a:solidFill>
        </a:ln>
      </a:spPr>
      <a:bodyPr vertOverflow="clip" horzOverflow="clip" wrap="none" rtlCol="0" anchor="t">
        <a:spAutoFit/>
      </a:bodyPr>
      <a:lstStyle>
        <a:defPPr>
          <a:defRPr sz="800">
            <a:solidFill>
              <a:schemeClr val="tx1"/>
            </a:solidFill>
          </a:defRPr>
        </a:defPPr>
      </a:lstStyle>
      <a:style>
        <a:lnRef idx="0">
          <a:scrgbClr r="0" g="0" b="0"/>
        </a:lnRef>
        <a:fillRef idx="0">
          <a:scrgbClr r="0" g="0" b="0"/>
        </a:fillRef>
        <a:effectRef idx="0">
          <a:scrgbClr r="0" g="0" b="0"/>
        </a:effectRef>
        <a:fontRef idx="minor">
          <a:schemeClr val="tx1"/>
        </a:fontRef>
      </a:style>
    </a:tx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L33" dT="2023-12-13T11:26:44.74" personId="{58B0B35B-CEE8-4B14-AF8C-E88BB309C3B9}" id="{1563AFA8-F179-4187-947D-F9A9DD152632}">
    <text>@Markus/Frank - Please fill in based on D3 modelling</text>
  </threadedComment>
  <threadedComment ref="AL33" dT="2023-12-19T10:04:44.54" personId="{C5BC4955-9927-4D3F-B139-1174F8D93AFF}" id="{53B4242F-91CD-4115-864F-6939D4F99A68}" parentId="{1563AFA8-F179-4187-947D-F9A9DD152632}">
    <text xml:space="preserve">I don’t remember, to be check in D3/D4 model… @Markus do you remember?
</text>
  </threadedComment>
  <threadedComment ref="AY33" dT="2023-12-13T12:59:57.51" personId="{58B0B35B-CEE8-4B14-AF8C-E88BB309C3B9}" id="{73EB8222-ADBE-4234-B971-9B2667503AF2}">
    <text>@Frank/Markus - which price is concerned here?</text>
  </threadedComment>
  <threadedComment ref="AY33" dT="2023-12-18T14:11:56.26" personId="{FBE52D09-7E2F-44CE-BB9B-998E9CF97F7A}" id="{247342D6-6AD8-4915-A571-68286C73AFFF}" parentId="{73EB8222-ADBE-4234-B971-9B2667503AF2}">
    <text>I don’t have an answer what costs are considered.
But direct costs from state budget should be 0 (if rebate is not given out of state budget).
Indirect costs are covered 100% by companies.</text>
  </threadedComment>
  <threadedComment ref="AY33" dT="2023-12-19T10:10:10.76" personId="{C5BC4955-9927-4D3F-B139-1174F8D93AFF}" id="{EDFA1559-A79E-41E5-8FC1-45A8F7B5F443}" parentId="{73EB8222-ADBE-4234-B971-9B2667503AF2}">
    <text>No clue what is meant here</text>
  </threadedComment>
  <threadedComment ref="AZ33" dT="2023-12-13T12:56:20.98" personId="{58B0B35B-CEE8-4B14-AF8C-E88BB309C3B9}" id="{D3CDF7AF-4A89-44E7-8604-97232C072504}">
    <text>@Markus/Frank - As I was not involved in D3 modelling, please describe how cost estimates were made</text>
  </threadedComment>
  <threadedComment ref="AZ33" dT="2023-12-19T10:13:49.79" personId="{C5BC4955-9927-4D3F-B139-1174F8D93AFF}" id="{D567A50A-AAD2-4D0E-B049-A93ECAD85C63}" parentId="{D3CDF7AF-4A89-44E7-8604-97232C072504}">
    <text xml:space="preserve">Correct admin cost not included… we could add the cost of hiring 1 person at admin;
But see also previous comment, I think we should look at the advantage for the industry
</text>
  </threadedComment>
</ThreadedComments>
</file>

<file path=xl/threadedComments/threadedComment2.xml><?xml version="1.0" encoding="utf-8"?>
<ThreadedComments xmlns="http://schemas.microsoft.com/office/spreadsheetml/2018/threadedcomments" xmlns:x="http://schemas.openxmlformats.org/spreadsheetml/2006/main">
  <threadedComment ref="C36" dT="2023-12-13T10:33:12.77" personId="{58B0B35B-CEE8-4B14-AF8C-E88BB309C3B9}" id="{04BE7265-86A4-43E9-B3F7-2037978BAB73}">
    <text>@Frank/Markus: I wasn't involved in D3 modelling so I don't know how energy savings were calculated.</text>
  </threadedComment>
  <threadedComment ref="C36" dT="2023-12-18T15:08:20.01" personId="{FBE52D09-7E2F-44CE-BB9B-998E9CF97F7A}" id="{59E22057-66E3-4378-B2AF-2464170E6726}" parentId="{04BE7265-86A4-43E9-B3F7-2037978BAB73}">
    <text>If I understood correctly then:
Lifetime of investments was not considered in the model as the end of the reporting period was 2030 by which time the investments would not have reached end of lifetime.
Both cumulative and annual savings were considered during the reporting period of 2021-2030.</text>
  </threadedComment>
  <threadedComment ref="C36" dT="2023-12-19T10:36:35.02" personId="{C5BC4955-9927-4D3F-B139-1174F8D93AFF}" id="{6AD46BD1-3425-441B-9AC7-6A1D55B91779}" parentId="{04BE7265-86A4-43E9-B3F7-2037978BAB73}">
    <text>The fact is that we do not model beyond 2035, …. And hence do not consider the lifetime of investments (we consider at least 10y, for investments made in 2025 and still operating in 2035).</text>
  </threadedComment>
  <threadedComment ref="C39" dT="2023-12-13T10:35:33.03" personId="{58B0B35B-CEE8-4B14-AF8C-E88BB309C3B9}" id="{185DD4B9-3317-4354-A0AE-A1B82A80B3FA}">
    <text>@Frank/Markus: I wasn't involved in D3 modelling so I don't know how energy savings were calculated.</text>
  </threadedComment>
  <threadedComment ref="C39" dT="2023-12-19T10:40:16.45" personId="{C5BC4955-9927-4D3F-B139-1174F8D93AFF}" id="{31952E68-7D26-4074-8B7E-77254FA1971A}" parentId="{185DD4B9-3317-4354-A0AE-A1B82A80B3FA}">
    <text xml:space="preserve">I don’t think we need to duplicate again and again…
</text>
  </threadedComment>
</ThreadedComments>
</file>

<file path=xl/threadedComments/threadedComment3.xml><?xml version="1.0" encoding="utf-8"?>
<ThreadedComments xmlns="http://schemas.microsoft.com/office/spreadsheetml/2018/threadedcomments" xmlns:x="http://schemas.openxmlformats.org/spreadsheetml/2006/main">
  <threadedComment ref="FZ9" dT="2023-07-14T08:00:39.58" personId="{92403BEB-999B-4E33-953D-0D53DF51B13F}" id="{A78C863D-EC9D-481F-83DF-ED8D677B3C70}">
    <text>https://eur02.safelinks.protection.outlook.com/?url=https%3A%2F%2Fiea.blob.core.windows.net%2Fassets%2F28f84ed8-4101-4e95-ae51-9536b6436f14%2FMultiple_Benefits_of_Energy_Efficiency-148x199.pdf&amp;data=05%7C01%7CNora.Cheikh%40trinomics.eu%7Cbfeb884f2dbd431171f908db839e029f%7C0fc351ce322f46e4a34bc922c735605a%7C0%7C0%7C638248486892155350%7CUnknown%7CTWFpbGZsb3d8eyJWIjoiMC4wLjAwMDAiLCJQIjoiV2luMzIiLCJBTiI6Ik1haWwiLCJXVCI6Mn0%3D%7C3000%7C%7C%7C&amp;sdata=Pr8LifomAequJw881O5FmhEhZpxn9kIVT0uXMyq6vFE%3D&amp;reserved=0</text>
    <extLst>
      <x:ext xmlns:xltc2="http://schemas.microsoft.com/office/spreadsheetml/2020/threadedcomments2" uri="{F7C98A9C-CBB3-438F-8F68-D28B6AF4A901}">
        <xltc2:checksum>1927374052</xltc2:checksum>
        <xltc2:hyperlink startIndex="0" length="504" url="https://eur02.safelinks.protection.outlook.com/?url=https%3A%2F%2Fiea.blob.core.windows.net%2Fassets%2F28f84ed8-4101-4e95-ae51-9536b6436f14%2FMultiple_Benefits_of_Energy_Efficiency-148x199.pdf&amp;data=05%7C01%7CNora.Cheikh%40trinomics.eu%7Cbfeb884f2dbd431171f908db839e029f%7C0fc351ce322f46e4a34bc922c735605a%7C0%7C0%7C638248486892155350%7CUnknown%7CTWFpbGZsb3d8eyJWIjoiMC4wLjAwMDAiLCJQIjoiV2luMzIiLCJBTiI6Ik1haWwiLCJXVCI6Mn0%3D%7C3000%7C%7C%7C&amp;sdata=Pr8LifomAequJw881O5FmhEhZpxn9kIVT0uXMyq6vFE%3D&amp;reserved=0"/>
      </x:ext>
    </extLs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A2948-AB2A-40C3-8B2E-04260FD7CDCA}">
  <sheetPr>
    <tabColor theme="5"/>
  </sheetPr>
  <dimension ref="B2:F32"/>
  <sheetViews>
    <sheetView showGridLines="0" workbookViewId="0"/>
  </sheetViews>
  <sheetFormatPr baseColWidth="10" defaultColWidth="9.140625" defaultRowHeight="12" x14ac:dyDescent="0.3"/>
  <cols>
    <col min="2" max="2" width="35.42578125" customWidth="1"/>
    <col min="3" max="3" width="85.85546875" customWidth="1"/>
    <col min="4" max="4" width="15.140625" customWidth="1"/>
    <col min="5" max="5" width="31.140625" customWidth="1"/>
    <col min="6" max="23" width="15.140625" customWidth="1"/>
  </cols>
  <sheetData>
    <row r="2" spans="2:6" ht="16.8" thickBot="1" x14ac:dyDescent="0.4">
      <c r="B2" s="4" t="s">
        <v>271</v>
      </c>
      <c r="C2" s="40"/>
    </row>
    <row r="3" spans="2:6" ht="12.6" thickTop="1" x14ac:dyDescent="0.3"/>
    <row r="4" spans="2:6" ht="15" thickBot="1" x14ac:dyDescent="0.35">
      <c r="B4" s="238" t="s">
        <v>617</v>
      </c>
      <c r="C4" s="238"/>
    </row>
    <row r="6" spans="2:6" s="6" customFormat="1" ht="37.049999999999997" customHeight="1" x14ac:dyDescent="0.3">
      <c r="B6" s="239" t="s">
        <v>394</v>
      </c>
      <c r="C6" s="239"/>
      <c r="D6" s="239"/>
      <c r="E6" s="20" t="s">
        <v>395</v>
      </c>
    </row>
    <row r="7" spans="2:6" s="24" customFormat="1" ht="64.5" customHeight="1" x14ac:dyDescent="0.3">
      <c r="B7" s="240" t="s">
        <v>1</v>
      </c>
      <c r="C7" s="240"/>
      <c r="D7" s="240"/>
      <c r="E7" s="21" t="s">
        <v>396</v>
      </c>
      <c r="F7" s="224" t="s">
        <v>587</v>
      </c>
    </row>
    <row r="8" spans="2:6" s="24" customFormat="1" ht="43.05" customHeight="1" x14ac:dyDescent="0.3">
      <c r="B8" s="240" t="s">
        <v>0</v>
      </c>
      <c r="C8" s="240"/>
      <c r="D8" s="240"/>
      <c r="E8" s="21" t="s">
        <v>397</v>
      </c>
    </row>
    <row r="10" spans="2:6" ht="15" thickBot="1" x14ac:dyDescent="0.35">
      <c r="B10" s="238" t="s">
        <v>616</v>
      </c>
      <c r="C10" s="238"/>
    </row>
    <row r="12" spans="2:6" x14ac:dyDescent="0.3">
      <c r="B12" s="74" t="s">
        <v>365</v>
      </c>
      <c r="C12" s="74" t="s">
        <v>362</v>
      </c>
      <c r="D12" s="74" t="s">
        <v>364</v>
      </c>
      <c r="E12" s="74" t="s">
        <v>363</v>
      </c>
    </row>
    <row r="13" spans="2:6" s="21" customFormat="1" x14ac:dyDescent="0.3">
      <c r="B13" s="241" t="s">
        <v>2</v>
      </c>
      <c r="C13" s="241"/>
      <c r="D13" s="241"/>
      <c r="E13" s="241"/>
    </row>
    <row r="14" spans="2:6" s="21" customFormat="1" ht="36" x14ac:dyDescent="0.3">
      <c r="B14" s="76" t="s">
        <v>4</v>
      </c>
      <c r="C14" s="77" t="s">
        <v>368</v>
      </c>
      <c r="D14" s="77" t="s">
        <v>369</v>
      </c>
      <c r="E14" s="78" t="s">
        <v>370</v>
      </c>
    </row>
    <row r="15" spans="2:6" s="21" customFormat="1" ht="60" x14ac:dyDescent="0.3">
      <c r="B15" s="79" t="s">
        <v>5</v>
      </c>
      <c r="C15" s="80" t="s">
        <v>368</v>
      </c>
      <c r="D15" s="80" t="s">
        <v>375</v>
      </c>
      <c r="E15" s="81" t="s">
        <v>371</v>
      </c>
    </row>
    <row r="16" spans="2:6" s="24" customFormat="1" ht="36" x14ac:dyDescent="0.3">
      <c r="B16" s="31" t="s">
        <v>6</v>
      </c>
      <c r="C16" s="21" t="s">
        <v>368</v>
      </c>
      <c r="D16" s="24" t="s">
        <v>376</v>
      </c>
      <c r="E16" s="82" t="s">
        <v>377</v>
      </c>
    </row>
    <row r="17" spans="2:5" s="24" customFormat="1" x14ac:dyDescent="0.3">
      <c r="B17" s="241" t="s">
        <v>104</v>
      </c>
      <c r="C17" s="241"/>
      <c r="D17" s="241"/>
      <c r="E17" s="241"/>
    </row>
    <row r="18" spans="2:5" s="21" customFormat="1" ht="36" x14ac:dyDescent="0.3">
      <c r="B18" s="31" t="s">
        <v>178</v>
      </c>
      <c r="C18" s="21" t="s">
        <v>373</v>
      </c>
      <c r="D18" s="21" t="s">
        <v>374</v>
      </c>
      <c r="E18" s="75" t="s">
        <v>378</v>
      </c>
    </row>
    <row r="19" spans="2:5" s="24" customFormat="1" ht="36" x14ac:dyDescent="0.3">
      <c r="B19" s="31" t="s">
        <v>276</v>
      </c>
      <c r="C19" s="24" t="s">
        <v>379</v>
      </c>
      <c r="D19" s="24" t="s">
        <v>380</v>
      </c>
      <c r="E19" s="82" t="s">
        <v>381</v>
      </c>
    </row>
    <row r="20" spans="2:5" s="24" customFormat="1" ht="36" x14ac:dyDescent="0.3">
      <c r="B20" s="31" t="s">
        <v>276</v>
      </c>
      <c r="C20" s="24" t="s">
        <v>379</v>
      </c>
      <c r="D20" s="24" t="s">
        <v>382</v>
      </c>
      <c r="E20" s="82" t="s">
        <v>383</v>
      </c>
    </row>
    <row r="21" spans="2:5" s="24" customFormat="1" ht="36" x14ac:dyDescent="0.3">
      <c r="B21" s="31" t="s">
        <v>276</v>
      </c>
      <c r="C21" s="24" t="s">
        <v>379</v>
      </c>
      <c r="D21" s="24" t="s">
        <v>385</v>
      </c>
      <c r="E21" s="82" t="s">
        <v>386</v>
      </c>
    </row>
    <row r="22" spans="2:5" s="24" customFormat="1" ht="24" x14ac:dyDescent="0.3">
      <c r="B22" s="31" t="s">
        <v>105</v>
      </c>
      <c r="C22" s="24" t="s">
        <v>387</v>
      </c>
      <c r="D22" s="24" t="s">
        <v>388</v>
      </c>
      <c r="E22" s="82" t="s">
        <v>389</v>
      </c>
    </row>
    <row r="23" spans="2:5" s="24" customFormat="1" x14ac:dyDescent="0.3">
      <c r="B23" s="241" t="s">
        <v>126</v>
      </c>
      <c r="C23" s="241"/>
      <c r="D23" s="241"/>
      <c r="E23" s="241"/>
    </row>
    <row r="24" spans="2:5" s="24" customFormat="1" ht="24" x14ac:dyDescent="0.3">
      <c r="B24" s="31" t="s">
        <v>393</v>
      </c>
      <c r="C24" s="24" t="s">
        <v>390</v>
      </c>
      <c r="D24" s="24" t="s">
        <v>391</v>
      </c>
      <c r="E24" s="82" t="s">
        <v>392</v>
      </c>
    </row>
    <row r="25" spans="2:5" s="24" customFormat="1" x14ac:dyDescent="0.3"/>
    <row r="26" spans="2:5" ht="15" thickBot="1" x14ac:dyDescent="0.35">
      <c r="B26" s="238" t="s">
        <v>272</v>
      </c>
      <c r="C26" s="238"/>
    </row>
    <row r="28" spans="2:5" s="24" customFormat="1" ht="25.95" customHeight="1" x14ac:dyDescent="0.3">
      <c r="B28" s="73" t="s">
        <v>361</v>
      </c>
      <c r="C28" s="73" t="s">
        <v>73</v>
      </c>
      <c r="D28" s="73" t="s">
        <v>272</v>
      </c>
    </row>
    <row r="29" spans="2:5" x14ac:dyDescent="0.3">
      <c r="B29" s="46" t="s">
        <v>12</v>
      </c>
      <c r="C29" s="27" t="s">
        <v>366</v>
      </c>
      <c r="D29" s="43"/>
    </row>
    <row r="30" spans="2:5" ht="36" x14ac:dyDescent="0.3">
      <c r="B30" s="46" t="s">
        <v>45</v>
      </c>
      <c r="C30" s="27" t="s">
        <v>273</v>
      </c>
      <c r="D30" s="44"/>
    </row>
    <row r="31" spans="2:5" ht="72" x14ac:dyDescent="0.3">
      <c r="B31" s="46" t="s">
        <v>24</v>
      </c>
      <c r="C31" s="47" t="s">
        <v>372</v>
      </c>
      <c r="D31" s="42"/>
    </row>
    <row r="32" spans="2:5" x14ac:dyDescent="0.3">
      <c r="B32" s="46" t="s">
        <v>27</v>
      </c>
      <c r="C32" s="27" t="s">
        <v>367</v>
      </c>
      <c r="D32" s="45"/>
    </row>
  </sheetData>
  <mergeCells count="9">
    <mergeCell ref="B4:C4"/>
    <mergeCell ref="B26:C26"/>
    <mergeCell ref="B6:D6"/>
    <mergeCell ref="B7:D7"/>
    <mergeCell ref="B13:E13"/>
    <mergeCell ref="B17:E17"/>
    <mergeCell ref="B23:E23"/>
    <mergeCell ref="B8:D8"/>
    <mergeCell ref="B10:C10"/>
  </mergeCells>
  <hyperlinks>
    <hyperlink ref="E14" location="'Primary &amp; final consumption'!A1" display="'Primary &amp; final consumption'!A1" xr:uid="{FC3918C1-E825-4DAC-AC7C-0DFB8FB9245B}"/>
    <hyperlink ref="E15" location="LTRS!A1" display="LTRS!A1" xr:uid="{B76DBE7C-814C-4E61-A32F-F57A9F59D4BA}"/>
    <hyperlink ref="E16" location="'Other targets'!A1" display="'Other targets'!A1" xr:uid="{EAA972C0-D18A-4D64-AE02-D3EAD2C932B8}"/>
    <hyperlink ref="E18" location="PaM!A1" display="PaM!A1" xr:uid="{03BCF5D2-9144-409B-8DBC-E7391BBCCF2B}"/>
    <hyperlink ref="E19" location="'Alternative PaM template'!A1" display="'Alternative PaM template'!A1" xr:uid="{DA962184-3F7D-43DA-B547-588A465EC204}"/>
    <hyperlink ref="E20" location="'Taxation PaM template'!A1" display="'Taxation PaM template'!A1" xr:uid="{410EAC16-9602-4232-9100-9B400305446B}"/>
    <hyperlink ref="E21" location="'PaM lifetime'!A1" display="'PaM lifetime'!A1" xr:uid="{13B9014A-7B06-47CF-9A06-F9F77C3480B3}"/>
    <hyperlink ref="E22" location="'PaM - Public Sector'!A1" display="'PaM - Public Sector'!A1" xr:uid="{FB04F58C-6A88-4546-A029-3ECDEF467656}"/>
    <hyperlink ref="E24" location="'Other obligations'!A1" display="'Other obligations'!A1" xr:uid="{5D78AF94-3736-4AB4-9044-D06723534FFB}"/>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DC26F-992C-42CB-88FF-BFCA569AEBF7}">
  <sheetPr>
    <tabColor theme="9"/>
  </sheetPr>
  <dimension ref="A2:IM15"/>
  <sheetViews>
    <sheetView showGridLines="0" tabSelected="1" topLeftCell="AL2" workbookViewId="0">
      <selection activeCell="BA12" sqref="BA12"/>
    </sheetView>
  </sheetViews>
  <sheetFormatPr baseColWidth="10" defaultColWidth="9.140625" defaultRowHeight="12" x14ac:dyDescent="0.3"/>
  <cols>
    <col min="2" max="2" width="9" customWidth="1"/>
    <col min="5" max="5" width="39" customWidth="1"/>
    <col min="11" max="11" width="10.42578125" customWidth="1"/>
  </cols>
  <sheetData>
    <row r="2" spans="1:247" ht="16.8" thickBot="1" x14ac:dyDescent="0.4">
      <c r="B2" s="298" t="s">
        <v>504</v>
      </c>
      <c r="C2" s="298"/>
      <c r="D2" s="298"/>
      <c r="E2" s="298"/>
    </row>
    <row r="3" spans="1:247" ht="12.6" thickTop="1" x14ac:dyDescent="0.3"/>
    <row r="4" spans="1:247" x14ac:dyDescent="0.3">
      <c r="C4" t="s">
        <v>503</v>
      </c>
    </row>
    <row r="6" spans="1:247" ht="12.6" x14ac:dyDescent="0.35">
      <c r="A6" s="84"/>
      <c r="B6" s="85"/>
      <c r="C6" s="86"/>
      <c r="D6" s="86"/>
      <c r="E6" s="87"/>
      <c r="F6" s="313" t="s">
        <v>398</v>
      </c>
      <c r="G6" s="314" t="s">
        <v>399</v>
      </c>
      <c r="H6" s="314"/>
      <c r="I6" s="314"/>
      <c r="J6" s="314"/>
      <c r="K6" s="314"/>
      <c r="L6" s="314"/>
      <c r="M6" s="315" t="s">
        <v>400</v>
      </c>
      <c r="N6" s="316" t="s">
        <v>400</v>
      </c>
      <c r="O6" s="316"/>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31" t="s">
        <v>401</v>
      </c>
      <c r="AQ6" s="332" t="s">
        <v>401</v>
      </c>
      <c r="AR6" s="332"/>
      <c r="AS6" s="332"/>
      <c r="AT6" s="332"/>
      <c r="AU6" s="332"/>
      <c r="AV6" s="332"/>
      <c r="AW6" s="332"/>
      <c r="AX6" s="332"/>
      <c r="AY6" s="332"/>
      <c r="AZ6" s="332"/>
      <c r="BA6" s="332"/>
      <c r="BB6" s="332"/>
      <c r="BC6" s="332"/>
      <c r="BD6" s="332"/>
      <c r="BE6" s="332"/>
      <c r="BF6" s="332"/>
      <c r="BG6" s="332"/>
      <c r="BH6" s="332"/>
      <c r="BI6" s="332"/>
      <c r="BJ6" s="332"/>
      <c r="BK6" s="332"/>
      <c r="BL6" s="332"/>
      <c r="BM6" s="332"/>
      <c r="BN6" s="332"/>
      <c r="BO6" s="332"/>
      <c r="BP6" s="332"/>
      <c r="BQ6" s="332"/>
      <c r="BR6" s="332"/>
      <c r="BS6" s="332"/>
      <c r="BT6" s="332"/>
      <c r="BU6" s="332"/>
      <c r="BV6" s="332"/>
      <c r="BW6" s="330" t="s">
        <v>402</v>
      </c>
      <c r="BX6" s="320" t="s">
        <v>402</v>
      </c>
      <c r="BY6" s="320"/>
      <c r="BZ6" s="320"/>
      <c r="CA6" s="320"/>
      <c r="CB6" s="320"/>
      <c r="CC6" s="320"/>
      <c r="CD6" s="320"/>
      <c r="CE6" s="320"/>
      <c r="CF6" s="320"/>
      <c r="CG6" s="320"/>
      <c r="CH6" s="320"/>
      <c r="CI6" s="320"/>
      <c r="CJ6" s="320"/>
      <c r="CK6" s="320"/>
      <c r="CL6" s="320"/>
      <c r="CM6" s="320"/>
      <c r="CN6" s="320"/>
      <c r="CO6" s="320"/>
      <c r="CP6" s="320"/>
      <c r="CQ6" s="320"/>
      <c r="CR6" s="320"/>
      <c r="CS6" s="320"/>
      <c r="CT6" s="320"/>
      <c r="CU6" s="313" t="s">
        <v>403</v>
      </c>
      <c r="CV6" s="334" t="s">
        <v>403</v>
      </c>
      <c r="CW6" s="334"/>
      <c r="CX6" s="334"/>
      <c r="CY6" s="334"/>
      <c r="CZ6" s="334"/>
      <c r="DA6" s="334"/>
      <c r="DB6" s="334"/>
      <c r="DC6" s="334"/>
      <c r="DD6" s="334"/>
      <c r="DE6" s="334"/>
      <c r="DF6" s="334"/>
      <c r="DG6" s="334"/>
      <c r="DH6" s="334"/>
      <c r="DI6" s="334"/>
      <c r="DJ6" s="334"/>
      <c r="DK6" s="334"/>
      <c r="DL6" s="334"/>
      <c r="DM6" s="334"/>
      <c r="DN6" s="334"/>
      <c r="DO6" s="334"/>
      <c r="DP6" s="334"/>
      <c r="DQ6" s="334"/>
      <c r="DR6" s="334"/>
      <c r="DS6" s="334"/>
      <c r="DT6" s="334"/>
      <c r="DU6" s="334"/>
      <c r="DV6" s="334"/>
      <c r="DW6" s="334"/>
      <c r="DX6" s="334"/>
      <c r="DY6" s="334"/>
      <c r="DZ6" s="334"/>
      <c r="EA6" s="334"/>
      <c r="EB6" s="334"/>
      <c r="EC6" s="335" t="s">
        <v>404</v>
      </c>
      <c r="ED6" s="336" t="s">
        <v>404</v>
      </c>
      <c r="EE6" s="336"/>
      <c r="EF6" s="336"/>
      <c r="EG6" s="336"/>
      <c r="EH6" s="336"/>
      <c r="EI6" s="336"/>
      <c r="EJ6" s="336"/>
      <c r="EK6" s="336"/>
      <c r="EL6" s="336"/>
      <c r="EM6" s="336"/>
      <c r="EN6" s="336"/>
      <c r="EO6" s="336"/>
      <c r="EP6" s="336"/>
      <c r="EQ6" s="336"/>
      <c r="ER6" s="336"/>
      <c r="ES6" s="336"/>
      <c r="ET6" s="336"/>
      <c r="EU6" s="336"/>
      <c r="EV6" s="336"/>
      <c r="EW6" s="336"/>
      <c r="EX6" s="336"/>
      <c r="EY6" s="336"/>
      <c r="EZ6" s="336"/>
      <c r="FA6" s="336"/>
      <c r="FB6" s="336"/>
      <c r="FC6" s="336"/>
      <c r="FD6" s="336"/>
      <c r="FE6" s="336"/>
      <c r="FF6" s="336"/>
      <c r="FG6" s="336"/>
      <c r="FH6" s="336"/>
      <c r="FI6" s="336"/>
      <c r="FJ6" s="336"/>
      <c r="FK6" s="336"/>
      <c r="FL6" s="336"/>
      <c r="FM6" s="336"/>
      <c r="FN6" s="336"/>
      <c r="FO6" s="336"/>
      <c r="FP6" s="336"/>
      <c r="FQ6" s="336"/>
      <c r="FR6" s="336"/>
      <c r="FS6" s="336"/>
      <c r="FT6" s="336"/>
      <c r="FU6" s="336"/>
      <c r="FV6" s="336"/>
      <c r="FW6" s="336"/>
      <c r="FX6" s="336"/>
      <c r="FY6" s="291" t="s">
        <v>405</v>
      </c>
      <c r="FZ6" s="292" t="s">
        <v>405</v>
      </c>
      <c r="GA6" s="292"/>
      <c r="GB6" s="292"/>
      <c r="GC6" s="292"/>
      <c r="GD6" s="292"/>
      <c r="GE6" s="292"/>
      <c r="GF6" s="292"/>
      <c r="GG6" s="292"/>
      <c r="GH6" s="292"/>
      <c r="GI6" s="292"/>
      <c r="GJ6" s="292"/>
      <c r="GK6" s="292"/>
      <c r="GL6" s="292"/>
      <c r="GM6" s="292"/>
      <c r="GN6" s="292"/>
      <c r="GO6" s="293" t="s">
        <v>406</v>
      </c>
      <c r="GP6" s="294" t="s">
        <v>406</v>
      </c>
      <c r="GQ6" s="294"/>
      <c r="GR6" s="294"/>
      <c r="GS6" s="294"/>
      <c r="GT6" s="294"/>
      <c r="GU6" s="294"/>
      <c r="GV6" s="294"/>
      <c r="GW6" s="294"/>
      <c r="GX6" s="294"/>
      <c r="GY6" s="294"/>
      <c r="GZ6" s="294"/>
      <c r="HA6" s="294"/>
      <c r="HB6" s="294"/>
      <c r="HC6" s="294"/>
      <c r="HD6" s="294"/>
      <c r="HE6" s="295" t="s">
        <v>407</v>
      </c>
      <c r="HF6" s="88"/>
      <c r="HG6" s="88"/>
      <c r="HH6" s="88"/>
      <c r="HI6" s="88"/>
      <c r="HJ6" s="88"/>
      <c r="HK6" s="88"/>
      <c r="HL6" s="88"/>
      <c r="HM6" s="88"/>
      <c r="HN6" s="88"/>
      <c r="HO6" s="88"/>
      <c r="HP6" s="88"/>
      <c r="HQ6" s="88"/>
      <c r="HR6" s="88"/>
      <c r="HS6" s="88"/>
      <c r="HT6" s="88"/>
      <c r="HU6" s="88"/>
      <c r="HV6" s="88"/>
      <c r="HW6" s="88"/>
      <c r="HX6" s="304" t="s">
        <v>193</v>
      </c>
      <c r="HY6" s="333" t="s">
        <v>193</v>
      </c>
      <c r="HZ6" s="333"/>
      <c r="IA6" s="333"/>
      <c r="IB6" s="333"/>
      <c r="IC6" s="333"/>
      <c r="ID6" s="333"/>
      <c r="IE6" s="297" t="s">
        <v>408</v>
      </c>
      <c r="IF6" s="288" t="s">
        <v>408</v>
      </c>
      <c r="IG6" s="288"/>
      <c r="IH6" s="288"/>
      <c r="II6" s="288"/>
      <c r="IJ6" s="288"/>
      <c r="IK6" s="288"/>
      <c r="IL6" s="288"/>
    </row>
    <row r="7" spans="1:247" ht="36" customHeight="1" x14ac:dyDescent="0.3">
      <c r="A7" s="84"/>
      <c r="B7" s="85"/>
      <c r="C7" s="289" t="s">
        <v>129</v>
      </c>
      <c r="D7" s="290" t="s">
        <v>409</v>
      </c>
      <c r="E7" s="290" t="s">
        <v>410</v>
      </c>
      <c r="F7" s="313"/>
      <c r="G7" s="290" t="s">
        <v>411</v>
      </c>
      <c r="H7" s="290" t="s">
        <v>412</v>
      </c>
      <c r="I7" s="290" t="s">
        <v>413</v>
      </c>
      <c r="J7" s="290" t="s">
        <v>414</v>
      </c>
      <c r="K7" s="290" t="s">
        <v>415</v>
      </c>
      <c r="L7" s="290" t="s">
        <v>416</v>
      </c>
      <c r="M7" s="315"/>
      <c r="N7" s="306" t="s">
        <v>417</v>
      </c>
      <c r="O7" s="307"/>
      <c r="P7" s="307"/>
      <c r="Q7" s="307"/>
      <c r="R7" s="308"/>
      <c r="S7" s="306" t="s">
        <v>418</v>
      </c>
      <c r="T7" s="307"/>
      <c r="U7" s="307"/>
      <c r="V7" s="307"/>
      <c r="W7" s="307"/>
      <c r="X7" s="308"/>
      <c r="Y7" s="306" t="s">
        <v>419</v>
      </c>
      <c r="Z7" s="307"/>
      <c r="AA7" s="307"/>
      <c r="AB7" s="307"/>
      <c r="AC7" s="308"/>
      <c r="AD7" s="317" t="s">
        <v>420</v>
      </c>
      <c r="AE7" s="318"/>
      <c r="AF7" s="318"/>
      <c r="AG7" s="319"/>
      <c r="AH7" s="317" t="s">
        <v>421</v>
      </c>
      <c r="AI7" s="319"/>
      <c r="AJ7" s="306" t="s">
        <v>422</v>
      </c>
      <c r="AK7" s="307"/>
      <c r="AL7" s="307"/>
      <c r="AM7" s="307"/>
      <c r="AN7" s="308"/>
      <c r="AO7" s="89" t="s">
        <v>423</v>
      </c>
      <c r="AP7" s="331"/>
      <c r="AQ7" s="90" t="s">
        <v>424</v>
      </c>
      <c r="AR7" s="327" t="s">
        <v>425</v>
      </c>
      <c r="AS7" s="328"/>
      <c r="AT7" s="328"/>
      <c r="AU7" s="328"/>
      <c r="AV7" s="328"/>
      <c r="AW7" s="328"/>
      <c r="AX7" s="328"/>
      <c r="AY7" s="328"/>
      <c r="AZ7" s="328"/>
      <c r="BA7" s="328"/>
      <c r="BB7" s="328"/>
      <c r="BC7" s="328"/>
      <c r="BD7" s="328"/>
      <c r="BE7" s="328"/>
      <c r="BF7" s="328"/>
      <c r="BG7" s="329"/>
      <c r="BH7" s="327" t="s">
        <v>426</v>
      </c>
      <c r="BI7" s="328"/>
      <c r="BJ7" s="328"/>
      <c r="BK7" s="328"/>
      <c r="BL7" s="328"/>
      <c r="BM7" s="328"/>
      <c r="BN7" s="328"/>
      <c r="BO7" s="328"/>
      <c r="BP7" s="328"/>
      <c r="BQ7" s="328"/>
      <c r="BR7" s="328"/>
      <c r="BS7" s="328"/>
      <c r="BT7" s="328"/>
      <c r="BU7" s="328"/>
      <c r="BV7" s="329"/>
      <c r="BW7" s="330"/>
      <c r="BX7" s="91" t="s">
        <v>427</v>
      </c>
      <c r="BY7" s="91" t="s">
        <v>428</v>
      </c>
      <c r="BZ7" s="324" t="s">
        <v>429</v>
      </c>
      <c r="CA7" s="325"/>
      <c r="CB7" s="325"/>
      <c r="CC7" s="325"/>
      <c r="CD7" s="325"/>
      <c r="CE7" s="325"/>
      <c r="CF7" s="325"/>
      <c r="CG7" s="325"/>
      <c r="CH7" s="325"/>
      <c r="CI7" s="325"/>
      <c r="CJ7" s="325"/>
      <c r="CK7" s="325"/>
      <c r="CL7" s="325"/>
      <c r="CM7" s="325"/>
      <c r="CN7" s="325"/>
      <c r="CO7" s="325"/>
      <c r="CP7" s="326"/>
      <c r="CQ7" s="92" t="s">
        <v>430</v>
      </c>
      <c r="CR7" s="92" t="s">
        <v>431</v>
      </c>
      <c r="CS7" s="91" t="s">
        <v>432</v>
      </c>
      <c r="CT7" s="91" t="s">
        <v>433</v>
      </c>
      <c r="CU7" s="313"/>
      <c r="CV7" s="321" t="s">
        <v>434</v>
      </c>
      <c r="CW7" s="322"/>
      <c r="CX7" s="322"/>
      <c r="CY7" s="322"/>
      <c r="CZ7" s="322"/>
      <c r="DA7" s="322"/>
      <c r="DB7" s="322"/>
      <c r="DC7" s="322"/>
      <c r="DD7" s="322"/>
      <c r="DE7" s="322"/>
      <c r="DF7" s="322"/>
      <c r="DG7" s="322"/>
      <c r="DH7" s="322"/>
      <c r="DI7" s="322"/>
      <c r="DJ7" s="323"/>
      <c r="DK7" s="310" t="s">
        <v>435</v>
      </c>
      <c r="DL7" s="311"/>
      <c r="DM7" s="311"/>
      <c r="DN7" s="311"/>
      <c r="DO7" s="311"/>
      <c r="DP7" s="311"/>
      <c r="DQ7" s="311"/>
      <c r="DR7" s="311"/>
      <c r="DS7" s="311"/>
      <c r="DT7" s="311"/>
      <c r="DU7" s="311"/>
      <c r="DV7" s="311"/>
      <c r="DW7" s="311"/>
      <c r="DX7" s="311"/>
      <c r="DY7" s="312"/>
      <c r="DZ7" s="93" t="s">
        <v>436</v>
      </c>
      <c r="EA7" s="93" t="s">
        <v>437</v>
      </c>
      <c r="EB7" s="93" t="s">
        <v>438</v>
      </c>
      <c r="EC7" s="335"/>
      <c r="ED7" s="94" t="s">
        <v>439</v>
      </c>
      <c r="EE7" s="299" t="s">
        <v>440</v>
      </c>
      <c r="EF7" s="300"/>
      <c r="EG7" s="300"/>
      <c r="EH7" s="300"/>
      <c r="EI7" s="300"/>
      <c r="EJ7" s="300"/>
      <c r="EK7" s="300"/>
      <c r="EL7" s="300"/>
      <c r="EM7" s="300"/>
      <c r="EN7" s="300"/>
      <c r="EO7" s="300"/>
      <c r="EP7" s="300"/>
      <c r="EQ7" s="300"/>
      <c r="ER7" s="300"/>
      <c r="ES7" s="300"/>
      <c r="ET7" s="301"/>
      <c r="EU7" s="299" t="s">
        <v>441</v>
      </c>
      <c r="EV7" s="300"/>
      <c r="EW7" s="300"/>
      <c r="EX7" s="300"/>
      <c r="EY7" s="300"/>
      <c r="EZ7" s="300"/>
      <c r="FA7" s="300"/>
      <c r="FB7" s="300"/>
      <c r="FC7" s="300"/>
      <c r="FD7" s="300"/>
      <c r="FE7" s="300"/>
      <c r="FF7" s="300"/>
      <c r="FG7" s="300"/>
      <c r="FH7" s="300"/>
      <c r="FI7" s="301"/>
      <c r="FJ7" s="299" t="s">
        <v>442</v>
      </c>
      <c r="FK7" s="300"/>
      <c r="FL7" s="300"/>
      <c r="FM7" s="300"/>
      <c r="FN7" s="300"/>
      <c r="FO7" s="300"/>
      <c r="FP7" s="300"/>
      <c r="FQ7" s="300"/>
      <c r="FR7" s="300"/>
      <c r="FS7" s="300"/>
      <c r="FT7" s="300"/>
      <c r="FU7" s="300"/>
      <c r="FV7" s="300"/>
      <c r="FW7" s="300"/>
      <c r="FX7" s="301"/>
      <c r="FY7" s="291"/>
      <c r="FZ7" s="302" t="s">
        <v>443</v>
      </c>
      <c r="GA7" s="303"/>
      <c r="GB7" s="303"/>
      <c r="GC7" s="303"/>
      <c r="GD7" s="303"/>
      <c r="GE7" s="303"/>
      <c r="GF7" s="303"/>
      <c r="GG7" s="303"/>
      <c r="GH7" s="303"/>
      <c r="GI7" s="303"/>
      <c r="GJ7" s="303"/>
      <c r="GK7" s="303"/>
      <c r="GL7" s="303"/>
      <c r="GM7" s="303"/>
      <c r="GN7" s="303"/>
      <c r="GO7" s="293"/>
      <c r="GP7" s="309" t="s">
        <v>444</v>
      </c>
      <c r="GQ7" s="309"/>
      <c r="GR7" s="309"/>
      <c r="GS7" s="309"/>
      <c r="GT7" s="309"/>
      <c r="GU7" s="309"/>
      <c r="GV7" s="309"/>
      <c r="GW7" s="309"/>
      <c r="GX7" s="309"/>
      <c r="GY7" s="309"/>
      <c r="GZ7" s="309"/>
      <c r="HA7" s="309"/>
      <c r="HB7" s="309"/>
      <c r="HC7" s="309"/>
      <c r="HD7" s="309"/>
      <c r="HE7" s="295"/>
      <c r="HF7" s="305" t="s">
        <v>445</v>
      </c>
      <c r="HG7" s="305"/>
      <c r="HH7" s="305"/>
      <c r="HI7" s="305"/>
      <c r="HJ7" s="305"/>
      <c r="HK7" s="305"/>
      <c r="HL7" s="305"/>
      <c r="HM7" s="305"/>
      <c r="HN7" s="305"/>
      <c r="HO7" s="305"/>
      <c r="HP7" s="305"/>
      <c r="HQ7" s="305"/>
      <c r="HR7" s="305"/>
      <c r="HS7" s="305"/>
      <c r="HT7" s="305"/>
      <c r="HU7" s="305"/>
      <c r="HV7" s="95" t="s">
        <v>446</v>
      </c>
      <c r="HW7" s="96" t="s">
        <v>447</v>
      </c>
      <c r="HX7" s="304"/>
      <c r="HY7" s="97" t="s">
        <v>448</v>
      </c>
      <c r="HZ7" s="97" t="s">
        <v>449</v>
      </c>
      <c r="IA7" s="97" t="s">
        <v>450</v>
      </c>
      <c r="IB7" s="97" t="s">
        <v>451</v>
      </c>
      <c r="IC7" s="98" t="s">
        <v>452</v>
      </c>
      <c r="ID7" s="97" t="s">
        <v>453</v>
      </c>
      <c r="IE7" s="297"/>
      <c r="IF7" s="296"/>
      <c r="IG7" s="296"/>
      <c r="IH7" s="296"/>
      <c r="II7" s="296"/>
      <c r="IJ7" s="296"/>
      <c r="IK7" s="296"/>
      <c r="IL7" s="296"/>
    </row>
    <row r="8" spans="1:247" ht="52.2" thickBot="1" x14ac:dyDescent="0.35">
      <c r="A8" s="84"/>
      <c r="B8" s="85"/>
      <c r="C8" s="289"/>
      <c r="D8" s="290"/>
      <c r="E8" s="290"/>
      <c r="F8" s="313"/>
      <c r="G8" s="290"/>
      <c r="H8" s="290"/>
      <c r="I8" s="290"/>
      <c r="J8" s="290"/>
      <c r="K8" s="290"/>
      <c r="L8" s="290"/>
      <c r="M8" s="315"/>
      <c r="N8" s="99" t="s">
        <v>132</v>
      </c>
      <c r="O8" s="100" t="s">
        <v>135</v>
      </c>
      <c r="P8" s="100" t="s">
        <v>136</v>
      </c>
      <c r="Q8" s="100" t="s">
        <v>134</v>
      </c>
      <c r="R8" s="101" t="s">
        <v>454</v>
      </c>
      <c r="S8" s="102" t="s">
        <v>455</v>
      </c>
      <c r="T8" s="103" t="s">
        <v>456</v>
      </c>
      <c r="U8" s="103" t="s">
        <v>457</v>
      </c>
      <c r="V8" s="103" t="s">
        <v>458</v>
      </c>
      <c r="W8" s="103" t="s">
        <v>459</v>
      </c>
      <c r="X8" s="104" t="s">
        <v>460</v>
      </c>
      <c r="Y8" s="102" t="s">
        <v>461</v>
      </c>
      <c r="Z8" s="103" t="s">
        <v>462</v>
      </c>
      <c r="AA8" s="103" t="s">
        <v>463</v>
      </c>
      <c r="AB8" s="103" t="s">
        <v>464</v>
      </c>
      <c r="AC8" s="104" t="s">
        <v>465</v>
      </c>
      <c r="AD8" s="102" t="s">
        <v>466</v>
      </c>
      <c r="AE8" s="103" t="s">
        <v>467</v>
      </c>
      <c r="AF8" s="103" t="s">
        <v>468</v>
      </c>
      <c r="AG8" s="104" t="s">
        <v>469</v>
      </c>
      <c r="AH8" s="102" t="s">
        <v>470</v>
      </c>
      <c r="AI8" s="104" t="s">
        <v>471</v>
      </c>
      <c r="AJ8" s="102" t="s">
        <v>472</v>
      </c>
      <c r="AK8" s="103" t="s">
        <v>473</v>
      </c>
      <c r="AL8" s="103" t="s">
        <v>474</v>
      </c>
      <c r="AM8" s="103" t="s">
        <v>475</v>
      </c>
      <c r="AN8" s="104" t="s">
        <v>476</v>
      </c>
      <c r="AO8" s="105"/>
      <c r="AP8" s="331"/>
      <c r="AQ8" s="106" t="s">
        <v>477</v>
      </c>
      <c r="AR8" s="107">
        <v>2021</v>
      </c>
      <c r="AS8" s="108">
        <v>2022</v>
      </c>
      <c r="AT8" s="108">
        <v>2023</v>
      </c>
      <c r="AU8" s="108">
        <v>2024</v>
      </c>
      <c r="AV8" s="108">
        <v>2025</v>
      </c>
      <c r="AW8" s="108">
        <v>2026</v>
      </c>
      <c r="AX8" s="108">
        <v>2027</v>
      </c>
      <c r="AY8" s="108">
        <v>2028</v>
      </c>
      <c r="AZ8" s="108">
        <v>2029</v>
      </c>
      <c r="BA8" s="108">
        <v>2030</v>
      </c>
      <c r="BB8" s="108">
        <v>2031</v>
      </c>
      <c r="BC8" s="108">
        <v>2032</v>
      </c>
      <c r="BD8" s="108">
        <v>2033</v>
      </c>
      <c r="BE8" s="108">
        <v>2034</v>
      </c>
      <c r="BF8" s="108">
        <v>2035</v>
      </c>
      <c r="BG8" s="109" t="s">
        <v>478</v>
      </c>
      <c r="BH8" s="107">
        <v>2021</v>
      </c>
      <c r="BI8" s="108">
        <v>2022</v>
      </c>
      <c r="BJ8" s="108">
        <v>2023</v>
      </c>
      <c r="BK8" s="108">
        <v>2024</v>
      </c>
      <c r="BL8" s="108">
        <v>2025</v>
      </c>
      <c r="BM8" s="108">
        <v>2026</v>
      </c>
      <c r="BN8" s="108">
        <v>2027</v>
      </c>
      <c r="BO8" s="108">
        <v>2028</v>
      </c>
      <c r="BP8" s="108">
        <v>2029</v>
      </c>
      <c r="BQ8" s="108">
        <v>2030</v>
      </c>
      <c r="BR8" s="108">
        <v>2031</v>
      </c>
      <c r="BS8" s="108">
        <v>2032</v>
      </c>
      <c r="BT8" s="108">
        <v>2033</v>
      </c>
      <c r="BU8" s="108">
        <v>2034</v>
      </c>
      <c r="BV8" s="110">
        <v>2035</v>
      </c>
      <c r="BW8" s="330"/>
      <c r="BX8" s="111" t="s">
        <v>479</v>
      </c>
      <c r="BY8" s="111" t="s">
        <v>480</v>
      </c>
      <c r="BZ8" s="112">
        <v>2021</v>
      </c>
      <c r="CA8" s="113">
        <v>2022</v>
      </c>
      <c r="CB8" s="113">
        <v>2023</v>
      </c>
      <c r="CC8" s="113">
        <v>2024</v>
      </c>
      <c r="CD8" s="113">
        <v>2025</v>
      </c>
      <c r="CE8" s="113">
        <v>2026</v>
      </c>
      <c r="CF8" s="113">
        <v>2027</v>
      </c>
      <c r="CG8" s="113">
        <v>2028</v>
      </c>
      <c r="CH8" s="113">
        <v>2029</v>
      </c>
      <c r="CI8" s="113">
        <v>2030</v>
      </c>
      <c r="CJ8" s="114">
        <v>2031</v>
      </c>
      <c r="CK8" s="114">
        <v>2032</v>
      </c>
      <c r="CL8" s="114">
        <v>2033</v>
      </c>
      <c r="CM8" s="114">
        <v>2034</v>
      </c>
      <c r="CN8" s="114">
        <v>2035</v>
      </c>
      <c r="CO8" s="114" t="s">
        <v>481</v>
      </c>
      <c r="CP8" s="115" t="s">
        <v>482</v>
      </c>
      <c r="CQ8" s="111" t="s">
        <v>483</v>
      </c>
      <c r="CR8" s="111" t="s">
        <v>483</v>
      </c>
      <c r="CS8" s="111"/>
      <c r="CT8" s="111" t="s">
        <v>479</v>
      </c>
      <c r="CU8" s="313"/>
      <c r="CV8" s="116">
        <v>2021</v>
      </c>
      <c r="CW8" s="117">
        <v>2022</v>
      </c>
      <c r="CX8" s="117">
        <v>2023</v>
      </c>
      <c r="CY8" s="117">
        <v>2024</v>
      </c>
      <c r="CZ8" s="117">
        <v>2025</v>
      </c>
      <c r="DA8" s="117">
        <v>2026</v>
      </c>
      <c r="DB8" s="117">
        <v>2027</v>
      </c>
      <c r="DC8" s="117">
        <v>2028</v>
      </c>
      <c r="DD8" s="117">
        <v>2029</v>
      </c>
      <c r="DE8" s="117">
        <v>2030</v>
      </c>
      <c r="DF8" s="117">
        <v>2031</v>
      </c>
      <c r="DG8" s="117">
        <v>2032</v>
      </c>
      <c r="DH8" s="117">
        <v>2033</v>
      </c>
      <c r="DI8" s="117">
        <v>2034</v>
      </c>
      <c r="DJ8" s="118">
        <v>2035</v>
      </c>
      <c r="DK8" s="116">
        <v>2021</v>
      </c>
      <c r="DL8" s="117">
        <v>2022</v>
      </c>
      <c r="DM8" s="117">
        <v>2023</v>
      </c>
      <c r="DN8" s="117">
        <v>2024</v>
      </c>
      <c r="DO8" s="117">
        <v>2025</v>
      </c>
      <c r="DP8" s="117">
        <v>2026</v>
      </c>
      <c r="DQ8" s="117">
        <v>2027</v>
      </c>
      <c r="DR8" s="117">
        <v>2028</v>
      </c>
      <c r="DS8" s="117">
        <v>2029</v>
      </c>
      <c r="DT8" s="117">
        <v>2030</v>
      </c>
      <c r="DU8" s="117">
        <v>2031</v>
      </c>
      <c r="DV8" s="117">
        <v>2032</v>
      </c>
      <c r="DW8" s="117">
        <v>2033</v>
      </c>
      <c r="DX8" s="117">
        <v>2034</v>
      </c>
      <c r="DY8" s="118">
        <v>2035</v>
      </c>
      <c r="DZ8" s="119" t="s">
        <v>483</v>
      </c>
      <c r="EA8" s="119" t="s">
        <v>483</v>
      </c>
      <c r="EB8" s="119" t="s">
        <v>479</v>
      </c>
      <c r="EC8" s="335"/>
      <c r="ED8" s="120" t="s">
        <v>484</v>
      </c>
      <c r="EE8" s="121">
        <v>2021</v>
      </c>
      <c r="EF8" s="122">
        <v>2022</v>
      </c>
      <c r="EG8" s="122">
        <v>2023</v>
      </c>
      <c r="EH8" s="122">
        <v>2024</v>
      </c>
      <c r="EI8" s="122">
        <v>2025</v>
      </c>
      <c r="EJ8" s="122">
        <v>2026</v>
      </c>
      <c r="EK8" s="122">
        <v>2027</v>
      </c>
      <c r="EL8" s="122">
        <v>2028</v>
      </c>
      <c r="EM8" s="122">
        <v>2029</v>
      </c>
      <c r="EN8" s="122">
        <v>2030</v>
      </c>
      <c r="EO8" s="122">
        <v>2031</v>
      </c>
      <c r="EP8" s="122">
        <v>2032</v>
      </c>
      <c r="EQ8" s="122">
        <v>2033</v>
      </c>
      <c r="ER8" s="122">
        <v>2034</v>
      </c>
      <c r="ES8" s="122">
        <v>2035</v>
      </c>
      <c r="ET8" s="123" t="s">
        <v>485</v>
      </c>
      <c r="EU8" s="121">
        <v>2021</v>
      </c>
      <c r="EV8" s="122">
        <v>2022</v>
      </c>
      <c r="EW8" s="122">
        <v>2023</v>
      </c>
      <c r="EX8" s="122">
        <v>2024</v>
      </c>
      <c r="EY8" s="122">
        <v>2025</v>
      </c>
      <c r="EZ8" s="122">
        <v>2026</v>
      </c>
      <c r="FA8" s="122">
        <v>2027</v>
      </c>
      <c r="FB8" s="122">
        <v>2028</v>
      </c>
      <c r="FC8" s="122">
        <v>2029</v>
      </c>
      <c r="FD8" s="122">
        <v>2030</v>
      </c>
      <c r="FE8" s="122">
        <v>2031</v>
      </c>
      <c r="FF8" s="122">
        <v>2032</v>
      </c>
      <c r="FG8" s="122">
        <v>2033</v>
      </c>
      <c r="FH8" s="122">
        <v>2034</v>
      </c>
      <c r="FI8" s="123">
        <v>2035</v>
      </c>
      <c r="FJ8" s="121">
        <v>2021</v>
      </c>
      <c r="FK8" s="122">
        <v>2022</v>
      </c>
      <c r="FL8" s="122">
        <v>2023</v>
      </c>
      <c r="FM8" s="122">
        <v>2024</v>
      </c>
      <c r="FN8" s="122">
        <v>2025</v>
      </c>
      <c r="FO8" s="122">
        <v>2026</v>
      </c>
      <c r="FP8" s="122">
        <v>2027</v>
      </c>
      <c r="FQ8" s="122">
        <v>2028</v>
      </c>
      <c r="FR8" s="122">
        <v>2029</v>
      </c>
      <c r="FS8" s="122">
        <v>2030</v>
      </c>
      <c r="FT8" s="122">
        <v>2031</v>
      </c>
      <c r="FU8" s="122">
        <v>2032</v>
      </c>
      <c r="FV8" s="122">
        <v>2033</v>
      </c>
      <c r="FW8" s="122">
        <v>2034</v>
      </c>
      <c r="FX8" s="123">
        <v>2035</v>
      </c>
      <c r="FY8" s="291"/>
      <c r="FZ8" s="124">
        <v>2021</v>
      </c>
      <c r="GA8" s="124">
        <v>2022</v>
      </c>
      <c r="GB8" s="124">
        <v>2023</v>
      </c>
      <c r="GC8" s="124">
        <v>2024</v>
      </c>
      <c r="GD8" s="124">
        <v>2025</v>
      </c>
      <c r="GE8" s="124">
        <v>2026</v>
      </c>
      <c r="GF8" s="124">
        <v>2027</v>
      </c>
      <c r="GG8" s="124">
        <v>2028</v>
      </c>
      <c r="GH8" s="124">
        <v>2029</v>
      </c>
      <c r="GI8" s="124">
        <v>2030</v>
      </c>
      <c r="GJ8" s="124">
        <v>2031</v>
      </c>
      <c r="GK8" s="124">
        <v>2032</v>
      </c>
      <c r="GL8" s="124">
        <v>2033</v>
      </c>
      <c r="GM8" s="124">
        <v>2034</v>
      </c>
      <c r="GN8" s="124">
        <v>2035</v>
      </c>
      <c r="GO8" s="293"/>
      <c r="GP8" s="125">
        <v>2021</v>
      </c>
      <c r="GQ8" s="125">
        <v>2022</v>
      </c>
      <c r="GR8" s="125">
        <v>2023</v>
      </c>
      <c r="GS8" s="125">
        <v>2024</v>
      </c>
      <c r="GT8" s="125">
        <v>2025</v>
      </c>
      <c r="GU8" s="125">
        <v>2026</v>
      </c>
      <c r="GV8" s="125">
        <v>2027</v>
      </c>
      <c r="GW8" s="125">
        <v>2028</v>
      </c>
      <c r="GX8" s="125">
        <v>2029</v>
      </c>
      <c r="GY8" s="125">
        <v>2030</v>
      </c>
      <c r="GZ8" s="125">
        <v>2031</v>
      </c>
      <c r="HA8" s="125">
        <v>2032</v>
      </c>
      <c r="HB8" s="125">
        <v>2033</v>
      </c>
      <c r="HC8" s="125">
        <v>2034</v>
      </c>
      <c r="HD8" s="125">
        <v>2035</v>
      </c>
      <c r="HE8" s="295"/>
      <c r="HF8" s="126">
        <v>2021</v>
      </c>
      <c r="HG8" s="126">
        <v>2022</v>
      </c>
      <c r="HH8" s="126">
        <v>2023</v>
      </c>
      <c r="HI8" s="126">
        <v>2024</v>
      </c>
      <c r="HJ8" s="126">
        <v>2025</v>
      </c>
      <c r="HK8" s="126">
        <v>2026</v>
      </c>
      <c r="HL8" s="126">
        <v>2027</v>
      </c>
      <c r="HM8" s="126">
        <v>2028</v>
      </c>
      <c r="HN8" s="126">
        <v>2029</v>
      </c>
      <c r="HO8" s="126">
        <v>2030</v>
      </c>
      <c r="HP8" s="126">
        <v>2031</v>
      </c>
      <c r="HQ8" s="126">
        <v>2032</v>
      </c>
      <c r="HR8" s="126">
        <v>2033</v>
      </c>
      <c r="HS8" s="126">
        <v>2034</v>
      </c>
      <c r="HT8" s="126">
        <v>2035</v>
      </c>
      <c r="HU8" s="126" t="s">
        <v>486</v>
      </c>
      <c r="HV8" s="126" t="s">
        <v>487</v>
      </c>
      <c r="HW8" s="127" t="s">
        <v>483</v>
      </c>
      <c r="HX8" s="304"/>
      <c r="HY8" s="128"/>
      <c r="HZ8" s="128"/>
      <c r="IA8" s="128" t="s">
        <v>488</v>
      </c>
      <c r="IB8" s="128"/>
      <c r="IC8" s="129"/>
      <c r="ID8" s="128"/>
      <c r="IE8" s="297"/>
      <c r="IF8" s="130" t="s">
        <v>489</v>
      </c>
      <c r="IG8" s="130" t="s">
        <v>490</v>
      </c>
      <c r="IH8" s="130" t="s">
        <v>491</v>
      </c>
      <c r="II8" s="130" t="s">
        <v>492</v>
      </c>
      <c r="IJ8" s="130" t="s">
        <v>493</v>
      </c>
      <c r="IK8" s="130" t="s">
        <v>494</v>
      </c>
      <c r="IL8" s="130" t="s">
        <v>495</v>
      </c>
    </row>
    <row r="9" spans="1:247" s="6" customFormat="1" ht="24" x14ac:dyDescent="0.3">
      <c r="A9" s="139"/>
      <c r="B9" s="140" t="s">
        <v>132</v>
      </c>
      <c r="C9" s="141" t="s">
        <v>132</v>
      </c>
      <c r="D9" s="141" t="s">
        <v>496</v>
      </c>
      <c r="E9" s="142" t="s">
        <v>497</v>
      </c>
      <c r="F9" s="143"/>
      <c r="G9" s="144"/>
      <c r="H9" s="145"/>
      <c r="I9" s="146"/>
      <c r="J9" s="145" t="s">
        <v>498</v>
      </c>
      <c r="K9" s="147" t="s">
        <v>499</v>
      </c>
      <c r="L9" s="131" t="s">
        <v>500</v>
      </c>
      <c r="M9" s="132"/>
      <c r="N9" s="148">
        <v>1</v>
      </c>
      <c r="O9" s="149"/>
      <c r="P9" s="149"/>
      <c r="Q9" s="149"/>
      <c r="R9" s="149"/>
      <c r="S9" s="150">
        <v>0.10317241638291583</v>
      </c>
      <c r="T9" s="150">
        <v>0.23872907169427657</v>
      </c>
      <c r="U9" s="150">
        <v>3.2568433019642524E-3</v>
      </c>
      <c r="V9" s="150">
        <v>4.5216233578577056E-2</v>
      </c>
      <c r="W9" s="150">
        <v>9.7069623729229393E-2</v>
      </c>
      <c r="X9" s="150">
        <v>0.51265511199796931</v>
      </c>
      <c r="Y9" s="151">
        <v>0.510495150787874</v>
      </c>
      <c r="Z9" s="151">
        <v>8.3095626856569543E-2</v>
      </c>
      <c r="AA9" s="151">
        <v>0.12648279660850237</v>
      </c>
      <c r="AB9" s="151">
        <v>0.19450947219326029</v>
      </c>
      <c r="AC9" s="151">
        <v>8.5416953553793806E-2</v>
      </c>
      <c r="AD9" s="149"/>
      <c r="AE9" s="149"/>
      <c r="AF9" s="149"/>
      <c r="AG9" s="149"/>
      <c r="AH9" s="149"/>
      <c r="AI9" s="149"/>
      <c r="AJ9" s="149"/>
      <c r="AK9" s="152">
        <v>0</v>
      </c>
      <c r="AL9" s="149"/>
      <c r="AM9" s="149"/>
      <c r="AN9" s="149"/>
      <c r="AO9" s="153"/>
      <c r="AP9" s="154"/>
      <c r="AQ9" s="155">
        <v>38.168738407473178</v>
      </c>
      <c r="AR9" s="156"/>
      <c r="AS9" s="156"/>
      <c r="AT9" s="156"/>
      <c r="AU9" s="156"/>
      <c r="AV9" s="228"/>
      <c r="AW9" s="157">
        <v>11.675370228547255</v>
      </c>
      <c r="AX9" s="157">
        <v>25.349766890138813</v>
      </c>
      <c r="AY9" s="157">
        <v>43.197136306958299</v>
      </c>
      <c r="AZ9" s="157">
        <v>65.396071439618908</v>
      </c>
      <c r="BA9" s="157">
        <v>81.893716734613633</v>
      </c>
      <c r="BB9" s="157">
        <v>83.128799999999998</v>
      </c>
      <c r="BC9" s="157">
        <v>84.375200000000007</v>
      </c>
      <c r="BD9" s="157">
        <v>85.636799999999994</v>
      </c>
      <c r="BE9" s="157">
        <v>86.913600000000002</v>
      </c>
      <c r="BF9" s="157">
        <v>88.220799999999997</v>
      </c>
      <c r="BG9" s="158">
        <v>59.753420949530827</v>
      </c>
      <c r="BH9" s="159">
        <v>0</v>
      </c>
      <c r="BI9" s="160">
        <v>0</v>
      </c>
      <c r="BJ9" s="160">
        <v>0</v>
      </c>
      <c r="BK9" s="160">
        <v>0</v>
      </c>
      <c r="BL9" s="229"/>
      <c r="BM9" s="160">
        <v>13.175739073509421</v>
      </c>
      <c r="BN9" s="160">
        <v>38.525505963648236</v>
      </c>
      <c r="BO9" s="160">
        <v>81.722642270606542</v>
      </c>
      <c r="BP9" s="160">
        <v>147.11871371022545</v>
      </c>
      <c r="BQ9" s="160">
        <v>229.01243044483908</v>
      </c>
      <c r="BR9" s="160">
        <v>312.1412304448391</v>
      </c>
      <c r="BS9" s="160">
        <v>396.5164304448391</v>
      </c>
      <c r="BT9" s="160">
        <v>482.1532304448391</v>
      </c>
      <c r="BU9" s="160">
        <v>569.06683044483907</v>
      </c>
      <c r="BV9" s="161">
        <v>657.28763044483912</v>
      </c>
      <c r="BW9" s="162"/>
      <c r="BX9" s="163">
        <v>0</v>
      </c>
      <c r="BY9" s="164">
        <v>406.70248239540069</v>
      </c>
      <c r="BZ9" s="156"/>
      <c r="CA9" s="156"/>
      <c r="CB9" s="156"/>
      <c r="CC9" s="156"/>
      <c r="CD9" s="165">
        <v>0.61020373375483328</v>
      </c>
      <c r="CE9" s="165">
        <v>4.7484020548355268</v>
      </c>
      <c r="CF9" s="165">
        <v>10.309813122364195</v>
      </c>
      <c r="CG9" s="165">
        <v>17.568382568412435</v>
      </c>
      <c r="CH9" s="165">
        <v>26.596744593399979</v>
      </c>
      <c r="CI9" s="165">
        <v>33.306377888553143</v>
      </c>
      <c r="CJ9" s="165">
        <v>33.808689318550798</v>
      </c>
      <c r="CK9" s="165">
        <v>34.315603292608422</v>
      </c>
      <c r="CL9" s="165">
        <v>34.828699144398456</v>
      </c>
      <c r="CM9" s="165">
        <v>35.347976873920913</v>
      </c>
      <c r="CN9" s="165">
        <v>35.879618358908175</v>
      </c>
      <c r="CO9" s="166">
        <v>24.301864631791535</v>
      </c>
      <c r="CP9" s="167">
        <v>93.139923961320108</v>
      </c>
      <c r="CQ9" s="168">
        <v>0</v>
      </c>
      <c r="CR9" s="169">
        <v>1</v>
      </c>
      <c r="CS9" s="170" t="s">
        <v>132</v>
      </c>
      <c r="CT9" s="171">
        <v>15.523320660220017</v>
      </c>
      <c r="CU9" s="172"/>
      <c r="CV9" s="173">
        <v>0</v>
      </c>
      <c r="CW9" s="160">
        <v>0</v>
      </c>
      <c r="CX9" s="160">
        <v>0</v>
      </c>
      <c r="CY9" s="160">
        <v>0</v>
      </c>
      <c r="CZ9" s="160">
        <v>0.11917578076648214</v>
      </c>
      <c r="DA9" s="160">
        <v>1.0737493902339434</v>
      </c>
      <c r="DB9" s="160">
        <v>3.2248635332735445</v>
      </c>
      <c r="DC9" s="160">
        <v>7.025002437774047</v>
      </c>
      <c r="DD9" s="160">
        <v>12.993224804117304</v>
      </c>
      <c r="DE9" s="160">
        <v>20.753202865538647</v>
      </c>
      <c r="DF9" s="160">
        <v>29.039756423953936</v>
      </c>
      <c r="DG9" s="160">
        <v>37.875267724207113</v>
      </c>
      <c r="DH9" s="160">
        <v>47.289899011231299</v>
      </c>
      <c r="DI9" s="160">
        <v>57.31530625854586</v>
      </c>
      <c r="DJ9" s="160">
        <v>67.986280471250737</v>
      </c>
      <c r="DK9" s="160">
        <v>0</v>
      </c>
      <c r="DL9" s="160">
        <v>0</v>
      </c>
      <c r="DM9" s="160">
        <v>0</v>
      </c>
      <c r="DN9" s="160">
        <v>0</v>
      </c>
      <c r="DO9" s="160">
        <v>0.11917578076648214</v>
      </c>
      <c r="DP9" s="160">
        <v>1.0737493902339434</v>
      </c>
      <c r="DQ9" s="160">
        <v>3.2248635332735445</v>
      </c>
      <c r="DR9" s="160">
        <v>7.025002437774047</v>
      </c>
      <c r="DS9" s="160">
        <v>12.993224804117304</v>
      </c>
      <c r="DT9" s="160">
        <v>20.753202865538647</v>
      </c>
      <c r="DU9" s="160">
        <v>29.039756423953936</v>
      </c>
      <c r="DV9" s="160">
        <v>37.875267724207113</v>
      </c>
      <c r="DW9" s="160">
        <v>47.289899011231299</v>
      </c>
      <c r="DX9" s="160">
        <v>57.31530625854586</v>
      </c>
      <c r="DY9" s="160">
        <v>67.986280471250737</v>
      </c>
      <c r="DZ9" s="174">
        <v>0</v>
      </c>
      <c r="EA9" s="175">
        <v>1</v>
      </c>
      <c r="EB9" s="176">
        <v>4.5189218811703968</v>
      </c>
      <c r="EC9" s="177"/>
      <c r="ED9" s="178">
        <v>0</v>
      </c>
      <c r="EE9" s="179"/>
      <c r="EF9" s="179"/>
      <c r="EG9" s="179"/>
      <c r="EH9" s="179"/>
      <c r="EI9" s="180">
        <v>0.19526519480154667</v>
      </c>
      <c r="EJ9" s="180">
        <v>1.5194886575473685</v>
      </c>
      <c r="EK9" s="180">
        <v>3.2991401991565428</v>
      </c>
      <c r="EL9" s="180">
        <v>5.6218824218919794</v>
      </c>
      <c r="EM9" s="180">
        <v>8.5109582698879933</v>
      </c>
      <c r="EN9" s="180">
        <v>10.658040924337007</v>
      </c>
      <c r="EO9" s="180">
        <v>10.818780581936256</v>
      </c>
      <c r="EP9" s="180">
        <v>10.980993053634695</v>
      </c>
      <c r="EQ9" s="180">
        <v>11.145183726207506</v>
      </c>
      <c r="ER9" s="180">
        <v>11.311352599654693</v>
      </c>
      <c r="ES9" s="180">
        <v>11.481477874850617</v>
      </c>
      <c r="ET9" s="181">
        <v>7.7765966821732908</v>
      </c>
      <c r="EU9" s="182">
        <v>0</v>
      </c>
      <c r="EV9" s="182">
        <v>0</v>
      </c>
      <c r="EW9" s="182">
        <v>0</v>
      </c>
      <c r="EX9" s="182">
        <v>0</v>
      </c>
      <c r="EY9" s="182">
        <v>1.447666111025191E-2</v>
      </c>
      <c r="EZ9" s="182">
        <v>0.12712921231652885</v>
      </c>
      <c r="FA9" s="182">
        <v>0.37172239067040086</v>
      </c>
      <c r="FB9" s="182">
        <v>0.78852010367873993</v>
      </c>
      <c r="FC9" s="182">
        <v>1.4195094549652627</v>
      </c>
      <c r="FD9" s="182">
        <v>2.2096802107808848</v>
      </c>
      <c r="FE9" s="182">
        <v>3.0117679574990963</v>
      </c>
      <c r="FF9" s="182">
        <v>3.8258818872911591</v>
      </c>
      <c r="FG9" s="182">
        <v>4.6521686609262662</v>
      </c>
      <c r="FH9" s="182">
        <v>5.4907749391736109</v>
      </c>
      <c r="FI9" s="182">
        <v>6.3419940435715816</v>
      </c>
      <c r="FJ9" s="183">
        <v>0</v>
      </c>
      <c r="FK9" s="183">
        <v>0</v>
      </c>
      <c r="FL9" s="183">
        <v>0</v>
      </c>
      <c r="FM9" s="183">
        <v>0</v>
      </c>
      <c r="FN9" s="183">
        <v>0.18078853369129474</v>
      </c>
      <c r="FO9" s="183">
        <v>1.3923594452308397</v>
      </c>
      <c r="FP9" s="183">
        <v>2.9274178084861417</v>
      </c>
      <c r="FQ9" s="183">
        <v>4.8333623182132399</v>
      </c>
      <c r="FR9" s="183">
        <v>7.0914488149227308</v>
      </c>
      <c r="FS9" s="183">
        <v>8.4483607135561218</v>
      </c>
      <c r="FT9" s="183">
        <v>7.80701262443716</v>
      </c>
      <c r="FU9" s="183">
        <v>7.1551111663435361</v>
      </c>
      <c r="FV9" s="183">
        <v>6.4930150652812397</v>
      </c>
      <c r="FW9" s="183">
        <v>5.8205776604810824</v>
      </c>
      <c r="FX9" s="184">
        <v>5.1394838312790396</v>
      </c>
      <c r="FY9" s="185"/>
      <c r="FZ9" s="186">
        <v>0</v>
      </c>
      <c r="GA9" s="180">
        <v>0</v>
      </c>
      <c r="GB9" s="180">
        <v>0</v>
      </c>
      <c r="GC9" s="180">
        <v>0</v>
      </c>
      <c r="GD9" s="180">
        <v>8.5428522725676661</v>
      </c>
      <c r="GE9" s="180">
        <v>66.477628767697382</v>
      </c>
      <c r="GF9" s="180">
        <v>144.33738371309875</v>
      </c>
      <c r="GG9" s="180">
        <v>245.9573559577741</v>
      </c>
      <c r="GH9" s="180">
        <v>372.35442430759969</v>
      </c>
      <c r="GI9" s="180">
        <v>466.28929043974404</v>
      </c>
      <c r="GJ9" s="180">
        <v>473.32165045971118</v>
      </c>
      <c r="GK9" s="180">
        <v>480.41844609651793</v>
      </c>
      <c r="GL9" s="180">
        <v>487.60178802157839</v>
      </c>
      <c r="GM9" s="180">
        <v>494.87167623489279</v>
      </c>
      <c r="GN9" s="187">
        <v>502.31465702471445</v>
      </c>
      <c r="GO9" s="188"/>
      <c r="GP9" s="189">
        <v>0</v>
      </c>
      <c r="GQ9" s="190">
        <v>0</v>
      </c>
      <c r="GR9" s="190">
        <v>0</v>
      </c>
      <c r="GS9" s="190">
        <v>0</v>
      </c>
      <c r="GT9" s="190">
        <v>0.71211286842922039</v>
      </c>
      <c r="GU9" s="190">
        <v>6.054950233111497</v>
      </c>
      <c r="GV9" s="190">
        <v>17.120885857145002</v>
      </c>
      <c r="GW9" s="190">
        <v>35.064460132509765</v>
      </c>
      <c r="GX9" s="190">
        <v>60.825535296722407</v>
      </c>
      <c r="GY9" s="190">
        <v>87.092679477500766</v>
      </c>
      <c r="GZ9" s="190">
        <v>36.936228084034653</v>
      </c>
      <c r="HA9" s="190">
        <v>219.35035288000037</v>
      </c>
      <c r="HB9" s="190">
        <v>266.72408283726929</v>
      </c>
      <c r="HC9" s="190">
        <v>304.9651430862462</v>
      </c>
      <c r="HD9" s="191">
        <v>340.87871800021878</v>
      </c>
      <c r="HE9" s="192"/>
      <c r="HF9" s="193"/>
      <c r="HG9" s="158"/>
      <c r="HH9" s="158"/>
      <c r="HI9" s="158"/>
      <c r="HJ9" s="158"/>
      <c r="HK9" s="158"/>
      <c r="HL9" s="158"/>
      <c r="HM9" s="158"/>
      <c r="HN9" s="158"/>
      <c r="HO9" s="158"/>
      <c r="HP9" s="158"/>
      <c r="HQ9" s="158"/>
      <c r="HR9" s="158"/>
      <c r="HS9" s="158"/>
      <c r="HT9" s="158"/>
      <c r="HU9" s="158"/>
      <c r="HV9" s="190"/>
      <c r="HW9" s="191"/>
      <c r="HX9" s="194"/>
      <c r="HY9" s="195"/>
      <c r="HZ9" s="196"/>
      <c r="IA9" s="197" t="s">
        <v>501</v>
      </c>
      <c r="IB9" s="198" t="s">
        <v>502</v>
      </c>
      <c r="IC9" s="199"/>
      <c r="IE9" s="200"/>
      <c r="IF9" s="133">
        <v>0</v>
      </c>
      <c r="IG9" s="134">
        <v>0</v>
      </c>
      <c r="IH9" s="135">
        <v>1.5</v>
      </c>
      <c r="II9" s="136">
        <v>0</v>
      </c>
      <c r="IJ9" s="136">
        <v>0</v>
      </c>
      <c r="IK9" s="137">
        <v>1</v>
      </c>
      <c r="IL9" s="138">
        <v>1.5</v>
      </c>
      <c r="IM9" s="201" t="s">
        <v>497</v>
      </c>
    </row>
    <row r="12" spans="1:247" ht="12.45" customHeight="1" thickBot="1" x14ac:dyDescent="0.35">
      <c r="B12" s="202" t="s">
        <v>506</v>
      </c>
      <c r="C12" s="202"/>
      <c r="D12" s="202"/>
      <c r="E12" s="202"/>
    </row>
    <row r="13" spans="1:247" x14ac:dyDescent="0.3">
      <c r="B13" s="3" t="s">
        <v>477</v>
      </c>
      <c r="C13" s="230">
        <v>1</v>
      </c>
    </row>
    <row r="14" spans="1:247" x14ac:dyDescent="0.3">
      <c r="B14" s="3" t="s">
        <v>524</v>
      </c>
      <c r="C14" s="50">
        <f>C13*85.984522785899</f>
        <v>85.984522785899003</v>
      </c>
    </row>
    <row r="15" spans="1:247" x14ac:dyDescent="0.3">
      <c r="B15" s="3" t="s">
        <v>17</v>
      </c>
      <c r="C15" s="50">
        <f>C14/1000</f>
        <v>8.5984522785899006E-2</v>
      </c>
    </row>
  </sheetData>
  <mergeCells count="49">
    <mergeCell ref="HY6:ID6"/>
    <mergeCell ref="CU6:CU8"/>
    <mergeCell ref="CV6:EB6"/>
    <mergeCell ref="EC6:EC8"/>
    <mergeCell ref="ED6:FX6"/>
    <mergeCell ref="L7:L8"/>
    <mergeCell ref="N7:R7"/>
    <mergeCell ref="CV7:DJ7"/>
    <mergeCell ref="BZ7:CP7"/>
    <mergeCell ref="AH7:AI7"/>
    <mergeCell ref="AJ7:AN7"/>
    <mergeCell ref="AR7:BG7"/>
    <mergeCell ref="BH7:BV7"/>
    <mergeCell ref="BW6:BW8"/>
    <mergeCell ref="AP6:AP8"/>
    <mergeCell ref="Y7:AC7"/>
    <mergeCell ref="AQ6:BV6"/>
    <mergeCell ref="B2:E2"/>
    <mergeCell ref="EU7:FI7"/>
    <mergeCell ref="FJ7:FX7"/>
    <mergeCell ref="FZ7:GN7"/>
    <mergeCell ref="HX6:HX8"/>
    <mergeCell ref="HF7:HU7"/>
    <mergeCell ref="S7:X7"/>
    <mergeCell ref="GP7:HD7"/>
    <mergeCell ref="DK7:DY7"/>
    <mergeCell ref="EE7:ET7"/>
    <mergeCell ref="F6:F8"/>
    <mergeCell ref="G6:L6"/>
    <mergeCell ref="M6:M8"/>
    <mergeCell ref="N6:AO6"/>
    <mergeCell ref="AD7:AG7"/>
    <mergeCell ref="BX6:CT6"/>
    <mergeCell ref="IF6:IL6"/>
    <mergeCell ref="C7:C8"/>
    <mergeCell ref="D7:D8"/>
    <mergeCell ref="E7:E8"/>
    <mergeCell ref="G7:G8"/>
    <mergeCell ref="H7:H8"/>
    <mergeCell ref="I7:I8"/>
    <mergeCell ref="J7:J8"/>
    <mergeCell ref="FY6:FY8"/>
    <mergeCell ref="FZ6:GN6"/>
    <mergeCell ref="GO6:GO8"/>
    <mergeCell ref="GP6:HD6"/>
    <mergeCell ref="HE6:HE8"/>
    <mergeCell ref="IF7:IL7"/>
    <mergeCell ref="IE6:IE8"/>
    <mergeCell ref="K7:K8"/>
  </mergeCells>
  <dataValidations count="1">
    <dataValidation type="list" allowBlank="1" showInputMessage="1" showErrorMessage="1" sqref="K9" xr:uid="{61252AFC-2C95-4679-BCF0-551C5FCD222C}">
      <formula1>Main</formula1>
    </dataValidation>
  </dataValidations>
  <hyperlinks>
    <hyperlink ref="L9" location="TalTech!A1" display="See Sheet 'TalTech'" xr:uid="{3DB2234B-48C9-4377-AFC7-33384BE16DD7}"/>
  </hyperlink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3FE67-EC3C-4647-82DF-EE881B421DC5}">
  <sheetPr>
    <tabColor theme="6" tint="0.79998168889431442"/>
  </sheetPr>
  <dimension ref="B2:C49"/>
  <sheetViews>
    <sheetView showGridLines="0" workbookViewId="0">
      <selection activeCell="B9" sqref="B9"/>
    </sheetView>
  </sheetViews>
  <sheetFormatPr baseColWidth="10" defaultColWidth="9.140625" defaultRowHeight="12" x14ac:dyDescent="0.3"/>
  <cols>
    <col min="2" max="2" width="94.28515625" customWidth="1"/>
    <col min="3" max="7" width="34.140625" customWidth="1"/>
    <col min="8" max="24" width="15.140625" customWidth="1"/>
  </cols>
  <sheetData>
    <row r="2" spans="2:3" ht="16.8" thickBot="1" x14ac:dyDescent="0.4">
      <c r="B2" s="4" t="s">
        <v>104</v>
      </c>
    </row>
    <row r="3" spans="2:3" ht="12.6" thickTop="1" x14ac:dyDescent="0.3"/>
    <row r="4" spans="2:3" ht="15" thickBot="1" x14ac:dyDescent="0.35">
      <c r="B4" s="1" t="s">
        <v>276</v>
      </c>
    </row>
    <row r="6" spans="2:3" x14ac:dyDescent="0.3">
      <c r="B6" t="s">
        <v>278</v>
      </c>
    </row>
    <row r="8" spans="2:3" ht="14.4" x14ac:dyDescent="0.35">
      <c r="B8" s="2" t="s">
        <v>329</v>
      </c>
    </row>
    <row r="10" spans="2:3" x14ac:dyDescent="0.3">
      <c r="B10" s="3" t="s">
        <v>8</v>
      </c>
      <c r="C10" s="3"/>
    </row>
    <row r="11" spans="2:3" x14ac:dyDescent="0.3">
      <c r="B11" s="27" t="s">
        <v>113</v>
      </c>
      <c r="C11" s="49"/>
    </row>
    <row r="12" spans="2:3" x14ac:dyDescent="0.3">
      <c r="B12" s="27" t="s">
        <v>331</v>
      </c>
      <c r="C12" s="49"/>
    </row>
    <row r="13" spans="2:3" x14ac:dyDescent="0.3">
      <c r="B13" s="27" t="s">
        <v>332</v>
      </c>
      <c r="C13" s="49"/>
    </row>
    <row r="14" spans="2:3" x14ac:dyDescent="0.3">
      <c r="B14" s="27" t="s">
        <v>333</v>
      </c>
      <c r="C14" s="49"/>
    </row>
    <row r="15" spans="2:3" x14ac:dyDescent="0.3">
      <c r="B15" s="27" t="s">
        <v>279</v>
      </c>
      <c r="C15" s="49"/>
    </row>
    <row r="16" spans="2:3" ht="28.05" customHeight="1" x14ac:dyDescent="0.3">
      <c r="B16" s="241" t="s">
        <v>330</v>
      </c>
      <c r="C16" s="241"/>
    </row>
    <row r="17" spans="2:3" x14ac:dyDescent="0.3">
      <c r="B17" s="27" t="s">
        <v>282</v>
      </c>
      <c r="C17" s="49"/>
    </row>
    <row r="18" spans="2:3" x14ac:dyDescent="0.3">
      <c r="B18" s="27" t="s">
        <v>334</v>
      </c>
      <c r="C18" s="48"/>
    </row>
    <row r="19" spans="2:3" x14ac:dyDescent="0.3">
      <c r="B19" s="72">
        <v>2021</v>
      </c>
      <c r="C19" s="48"/>
    </row>
    <row r="20" spans="2:3" x14ac:dyDescent="0.3">
      <c r="B20" s="72">
        <v>2022</v>
      </c>
      <c r="C20" s="48"/>
    </row>
    <row r="21" spans="2:3" x14ac:dyDescent="0.3">
      <c r="B21" s="72">
        <v>2023</v>
      </c>
      <c r="C21" s="48"/>
    </row>
    <row r="22" spans="2:3" x14ac:dyDescent="0.3">
      <c r="B22" s="72">
        <v>2024</v>
      </c>
      <c r="C22" s="48"/>
    </row>
    <row r="23" spans="2:3" x14ac:dyDescent="0.3">
      <c r="B23" s="72">
        <v>2025</v>
      </c>
      <c r="C23" s="48"/>
    </row>
    <row r="24" spans="2:3" x14ac:dyDescent="0.3">
      <c r="B24" s="72">
        <v>2026</v>
      </c>
      <c r="C24" s="48"/>
    </row>
    <row r="25" spans="2:3" x14ac:dyDescent="0.3">
      <c r="B25" s="72">
        <v>2027</v>
      </c>
      <c r="C25" s="48"/>
    </row>
    <row r="26" spans="2:3" x14ac:dyDescent="0.3">
      <c r="B26" s="72">
        <v>2028</v>
      </c>
      <c r="C26" s="48"/>
    </row>
    <row r="27" spans="2:3" x14ac:dyDescent="0.3">
      <c r="B27" s="72">
        <v>2029</v>
      </c>
      <c r="C27" s="48"/>
    </row>
    <row r="28" spans="2:3" x14ac:dyDescent="0.3">
      <c r="B28" s="72">
        <v>2030</v>
      </c>
      <c r="C28" s="48"/>
    </row>
    <row r="29" spans="2:3" x14ac:dyDescent="0.3">
      <c r="B29" s="27" t="s">
        <v>335</v>
      </c>
      <c r="C29" s="50"/>
    </row>
    <row r="30" spans="2:3" ht="19.5" customHeight="1" x14ac:dyDescent="0.3">
      <c r="B30" s="241" t="s">
        <v>291</v>
      </c>
      <c r="C30" s="241"/>
    </row>
    <row r="31" spans="2:3" x14ac:dyDescent="0.3">
      <c r="B31" s="27" t="s">
        <v>336</v>
      </c>
      <c r="C31" s="49"/>
    </row>
    <row r="32" spans="2:3" x14ac:dyDescent="0.3">
      <c r="B32" s="27" t="s">
        <v>337</v>
      </c>
      <c r="C32" s="49"/>
    </row>
    <row r="33" spans="2:3" x14ac:dyDescent="0.3">
      <c r="B33" s="27" t="s">
        <v>338</v>
      </c>
      <c r="C33" s="48"/>
    </row>
    <row r="34" spans="2:3" x14ac:dyDescent="0.3">
      <c r="B34" s="27" t="s">
        <v>339</v>
      </c>
      <c r="C34" s="48"/>
    </row>
    <row r="35" spans="2:3" x14ac:dyDescent="0.3">
      <c r="B35" s="27" t="s">
        <v>340</v>
      </c>
      <c r="C35" s="49"/>
    </row>
    <row r="36" spans="2:3" ht="24" x14ac:dyDescent="0.3">
      <c r="B36" s="27" t="s">
        <v>341</v>
      </c>
      <c r="C36" s="49"/>
    </row>
    <row r="37" spans="2:3" x14ac:dyDescent="0.3">
      <c r="B37" s="27" t="s">
        <v>342</v>
      </c>
      <c r="C37" s="49"/>
    </row>
    <row r="38" spans="2:3" x14ac:dyDescent="0.3">
      <c r="B38" s="27" t="s">
        <v>343</v>
      </c>
      <c r="C38" s="50"/>
    </row>
    <row r="39" spans="2:3" x14ac:dyDescent="0.3">
      <c r="B39" s="27"/>
      <c r="C39" s="50"/>
    </row>
    <row r="41" spans="2:3" x14ac:dyDescent="0.3">
      <c r="B41" s="27" t="s">
        <v>29</v>
      </c>
    </row>
    <row r="42" spans="2:3" x14ac:dyDescent="0.3">
      <c r="B42" t="s">
        <v>344</v>
      </c>
    </row>
    <row r="43" spans="2:3" x14ac:dyDescent="0.3">
      <c r="B43" t="s">
        <v>345</v>
      </c>
    </row>
    <row r="44" spans="2:3" x14ac:dyDescent="0.3">
      <c r="B44" t="s">
        <v>346</v>
      </c>
    </row>
    <row r="45" spans="2:3" x14ac:dyDescent="0.3">
      <c r="B45" t="s">
        <v>347</v>
      </c>
    </row>
    <row r="46" spans="2:3" x14ac:dyDescent="0.3">
      <c r="B46" t="s">
        <v>348</v>
      </c>
    </row>
    <row r="47" spans="2:3" x14ac:dyDescent="0.3">
      <c r="B47" t="s">
        <v>349</v>
      </c>
    </row>
    <row r="48" spans="2:3" x14ac:dyDescent="0.3">
      <c r="B48" t="s">
        <v>350</v>
      </c>
    </row>
    <row r="49" spans="2:2" x14ac:dyDescent="0.3">
      <c r="B49" t="s">
        <v>351</v>
      </c>
    </row>
  </sheetData>
  <mergeCells count="2">
    <mergeCell ref="B16:C16"/>
    <mergeCell ref="B30:C3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736AE-1CD3-4036-A175-6803BDF4B133}">
  <sheetPr>
    <tabColor theme="6" tint="0.79998168889431442"/>
  </sheetPr>
  <dimension ref="B2:F17"/>
  <sheetViews>
    <sheetView showGridLines="0" workbookViewId="0">
      <selection activeCell="B9" sqref="B9"/>
    </sheetView>
  </sheetViews>
  <sheetFormatPr baseColWidth="10" defaultColWidth="9.140625" defaultRowHeight="12" x14ac:dyDescent="0.3"/>
  <cols>
    <col min="2" max="2" width="94.28515625" customWidth="1"/>
    <col min="3" max="7" width="34.140625" customWidth="1"/>
    <col min="8" max="24" width="15.140625" customWidth="1"/>
  </cols>
  <sheetData>
    <row r="2" spans="2:6" ht="16.8" thickBot="1" x14ac:dyDescent="0.4">
      <c r="B2" s="4" t="s">
        <v>104</v>
      </c>
    </row>
    <row r="3" spans="2:6" ht="12.6" thickTop="1" x14ac:dyDescent="0.3"/>
    <row r="4" spans="2:6" ht="15" thickBot="1" x14ac:dyDescent="0.35">
      <c r="B4" s="1" t="s">
        <v>276</v>
      </c>
    </row>
    <row r="6" spans="2:6" x14ac:dyDescent="0.3">
      <c r="B6" t="s">
        <v>384</v>
      </c>
    </row>
    <row r="8" spans="2:6" ht="14.4" x14ac:dyDescent="0.35">
      <c r="B8" s="2" t="s">
        <v>352</v>
      </c>
    </row>
    <row r="10" spans="2:6" ht="24" x14ac:dyDescent="0.3">
      <c r="B10" s="28" t="s">
        <v>353</v>
      </c>
      <c r="C10" s="28" t="s">
        <v>354</v>
      </c>
      <c r="D10" s="28" t="s">
        <v>355</v>
      </c>
      <c r="E10" s="28" t="s">
        <v>356</v>
      </c>
      <c r="F10" s="28" t="s">
        <v>357</v>
      </c>
    </row>
    <row r="11" spans="2:6" x14ac:dyDescent="0.3">
      <c r="B11" t="s">
        <v>358</v>
      </c>
      <c r="C11" s="48"/>
      <c r="D11" s="48"/>
      <c r="E11" s="48"/>
      <c r="F11" s="48"/>
    </row>
    <row r="12" spans="2:6" x14ac:dyDescent="0.3">
      <c r="B12" t="s">
        <v>359</v>
      </c>
      <c r="C12" s="48"/>
      <c r="D12" s="48"/>
      <c r="E12" s="48"/>
      <c r="F12" s="48"/>
    </row>
    <row r="13" spans="2:6" x14ac:dyDescent="0.3">
      <c r="B13" t="s">
        <v>360</v>
      </c>
      <c r="C13" s="48"/>
      <c r="D13" s="48"/>
      <c r="E13" s="48"/>
      <c r="F13" s="48"/>
    </row>
    <row r="14" spans="2:6" x14ac:dyDescent="0.3">
      <c r="B14" t="s">
        <v>81</v>
      </c>
      <c r="C14" s="48"/>
      <c r="D14" s="48"/>
      <c r="E14" s="48"/>
      <c r="F14" s="48"/>
    </row>
    <row r="17" customFormat="1"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5D8A2-B4EC-4FCC-B7B1-D4000701D8F6}">
  <sheetPr>
    <tabColor theme="6" tint="0.79998168889431442"/>
  </sheetPr>
  <dimension ref="B2:H37"/>
  <sheetViews>
    <sheetView showGridLines="0" workbookViewId="0">
      <selection activeCell="B30" sqref="B30"/>
    </sheetView>
  </sheetViews>
  <sheetFormatPr baseColWidth="10" defaultColWidth="9.140625" defaultRowHeight="12" x14ac:dyDescent="0.3"/>
  <cols>
    <col min="2" max="2" width="94.28515625" customWidth="1"/>
    <col min="3" max="7" width="28.28515625" customWidth="1"/>
    <col min="8" max="23" width="15.140625" customWidth="1"/>
  </cols>
  <sheetData>
    <row r="2" spans="2:8" ht="16.8" thickBot="1" x14ac:dyDescent="0.4">
      <c r="B2" s="4" t="s">
        <v>104</v>
      </c>
    </row>
    <row r="3" spans="2:8" ht="12.6" thickTop="1" x14ac:dyDescent="0.3"/>
    <row r="4" spans="2:8" ht="15" thickBot="1" x14ac:dyDescent="0.35">
      <c r="B4" s="1" t="s">
        <v>105</v>
      </c>
    </row>
    <row r="6" spans="2:8" x14ac:dyDescent="0.3">
      <c r="B6" t="s">
        <v>106</v>
      </c>
    </row>
    <row r="8" spans="2:8" ht="14.4" x14ac:dyDescent="0.35">
      <c r="B8" s="2" t="s">
        <v>107</v>
      </c>
    </row>
    <row r="10" spans="2:8" s="32" customFormat="1" ht="24" customHeight="1" x14ac:dyDescent="0.3">
      <c r="B10" s="28" t="s">
        <v>8</v>
      </c>
      <c r="C10" s="28" t="s">
        <v>9</v>
      </c>
      <c r="D10" s="260" t="s">
        <v>108</v>
      </c>
      <c r="E10" s="260"/>
      <c r="F10" s="260" t="s">
        <v>109</v>
      </c>
      <c r="G10" s="260"/>
      <c r="H10" s="28" t="s">
        <v>110</v>
      </c>
    </row>
    <row r="11" spans="2:8" s="32" customFormat="1" x14ac:dyDescent="0.3">
      <c r="B11" s="34"/>
      <c r="C11" s="34"/>
      <c r="D11" s="34" t="s">
        <v>111</v>
      </c>
      <c r="E11" s="34" t="s">
        <v>112</v>
      </c>
      <c r="F11" s="34" t="s">
        <v>111</v>
      </c>
      <c r="G11" s="34" t="s">
        <v>112</v>
      </c>
      <c r="H11" s="34"/>
    </row>
    <row r="12" spans="2:8" x14ac:dyDescent="0.3">
      <c r="B12" s="27" t="s">
        <v>113</v>
      </c>
      <c r="C12" t="s">
        <v>13</v>
      </c>
      <c r="D12" s="337"/>
      <c r="E12" s="337"/>
      <c r="F12" s="337"/>
      <c r="G12" s="337"/>
      <c r="H12" s="337"/>
    </row>
    <row r="13" spans="2:8" x14ac:dyDescent="0.3">
      <c r="B13" s="27" t="s">
        <v>114</v>
      </c>
      <c r="C13" t="s">
        <v>115</v>
      </c>
      <c r="D13" s="337"/>
      <c r="E13" s="337"/>
      <c r="F13" s="337"/>
      <c r="G13" s="337"/>
      <c r="H13" s="48"/>
    </row>
    <row r="14" spans="2:8" x14ac:dyDescent="0.3">
      <c r="B14" s="27" t="s">
        <v>116</v>
      </c>
      <c r="C14" t="s">
        <v>17</v>
      </c>
      <c r="D14" s="50"/>
      <c r="E14" s="50"/>
      <c r="F14" s="50"/>
      <c r="G14" s="50"/>
      <c r="H14" s="50"/>
    </row>
    <row r="15" spans="2:8" ht="24" x14ac:dyDescent="0.3">
      <c r="B15" s="27" t="s">
        <v>117</v>
      </c>
      <c r="C15" t="s">
        <v>17</v>
      </c>
      <c r="D15" s="48"/>
      <c r="E15" s="48"/>
      <c r="F15" s="48"/>
      <c r="G15" s="48"/>
      <c r="H15" s="48"/>
    </row>
    <row r="18" spans="2:8" x14ac:dyDescent="0.3">
      <c r="B18" t="s">
        <v>28</v>
      </c>
    </row>
    <row r="19" spans="2:8" x14ac:dyDescent="0.3">
      <c r="B19" t="s">
        <v>29</v>
      </c>
    </row>
    <row r="20" spans="2:8" x14ac:dyDescent="0.3">
      <c r="B20" t="s">
        <v>118</v>
      </c>
    </row>
    <row r="21" spans="2:8" x14ac:dyDescent="0.3">
      <c r="B21" t="s">
        <v>119</v>
      </c>
    </row>
    <row r="24" spans="2:8" ht="14.4" x14ac:dyDescent="0.35">
      <c r="B24" s="2" t="s">
        <v>120</v>
      </c>
    </row>
    <row r="26" spans="2:8" s="32" customFormat="1" ht="24" customHeight="1" x14ac:dyDescent="0.3">
      <c r="B26" s="28" t="s">
        <v>8</v>
      </c>
      <c r="C26" s="28" t="s">
        <v>9</v>
      </c>
      <c r="D26" s="28" t="s">
        <v>108</v>
      </c>
      <c r="E26" s="28"/>
      <c r="F26" s="28" t="s">
        <v>109</v>
      </c>
      <c r="G26" s="28"/>
      <c r="H26" s="28" t="s">
        <v>110</v>
      </c>
    </row>
    <row r="27" spans="2:8" s="32" customFormat="1" x14ac:dyDescent="0.3">
      <c r="B27" s="34"/>
      <c r="C27" s="34"/>
      <c r="D27" s="34" t="s">
        <v>111</v>
      </c>
      <c r="E27" s="34" t="s">
        <v>112</v>
      </c>
      <c r="F27" s="34" t="s">
        <v>111</v>
      </c>
      <c r="G27" s="34" t="s">
        <v>112</v>
      </c>
      <c r="H27" s="34"/>
    </row>
    <row r="28" spans="2:8" x14ac:dyDescent="0.3">
      <c r="B28" s="27" t="s">
        <v>113</v>
      </c>
      <c r="C28" t="s">
        <v>13</v>
      </c>
      <c r="D28" s="337"/>
      <c r="E28" s="337"/>
      <c r="F28" s="337"/>
      <c r="G28" s="337"/>
      <c r="H28" s="337"/>
    </row>
    <row r="29" spans="2:8" ht="24" x14ac:dyDescent="0.3">
      <c r="B29" s="27" t="s">
        <v>121</v>
      </c>
      <c r="C29" t="s">
        <v>17</v>
      </c>
      <c r="D29" s="48"/>
      <c r="E29" s="48"/>
      <c r="F29" s="48"/>
      <c r="G29" s="48"/>
      <c r="H29" s="48"/>
    </row>
    <row r="30" spans="2:8" ht="24" x14ac:dyDescent="0.3">
      <c r="B30" s="27" t="s">
        <v>122</v>
      </c>
      <c r="C30" t="s">
        <v>17</v>
      </c>
      <c r="D30" s="48"/>
      <c r="E30" s="48"/>
      <c r="F30" s="48"/>
      <c r="G30" s="48"/>
      <c r="H30" s="48"/>
    </row>
    <row r="33" spans="2:2" x14ac:dyDescent="0.3">
      <c r="B33" t="s">
        <v>28</v>
      </c>
    </row>
    <row r="34" spans="2:2" x14ac:dyDescent="0.3">
      <c r="B34" t="s">
        <v>29</v>
      </c>
    </row>
    <row r="35" spans="2:2" x14ac:dyDescent="0.3">
      <c r="B35" t="s">
        <v>123</v>
      </c>
    </row>
    <row r="36" spans="2:2" x14ac:dyDescent="0.3">
      <c r="B36" t="s">
        <v>124</v>
      </c>
    </row>
    <row r="37" spans="2:2" x14ac:dyDescent="0.3">
      <c r="B37" t="s">
        <v>125</v>
      </c>
    </row>
  </sheetData>
  <mergeCells count="6">
    <mergeCell ref="D10:E10"/>
    <mergeCell ref="F10:G10"/>
    <mergeCell ref="D28:H28"/>
    <mergeCell ref="D12:H12"/>
    <mergeCell ref="D13:E13"/>
    <mergeCell ref="F13:G1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FE044-7525-4590-A374-DC3FBA7F0031}">
  <sheetPr>
    <tabColor theme="4"/>
  </sheetPr>
  <dimension ref="B2:B5"/>
  <sheetViews>
    <sheetView showGridLines="0" workbookViewId="0">
      <selection activeCell="A2" sqref="A2"/>
    </sheetView>
  </sheetViews>
  <sheetFormatPr baseColWidth="10" defaultColWidth="9.140625" defaultRowHeight="12" x14ac:dyDescent="0.3"/>
  <cols>
    <col min="2" max="2" width="94.28515625" customWidth="1"/>
    <col min="3" max="23" width="15.140625" customWidth="1"/>
  </cols>
  <sheetData>
    <row r="2" spans="2:2" ht="16.8" thickBot="1" x14ac:dyDescent="0.4">
      <c r="B2" s="4" t="s">
        <v>126</v>
      </c>
    </row>
    <row r="3" spans="2:2" ht="12.6" thickTop="1" x14ac:dyDescent="0.3"/>
    <row r="4" spans="2:2" ht="15" thickBot="1" x14ac:dyDescent="0.35">
      <c r="B4" s="1" t="s">
        <v>3</v>
      </c>
    </row>
    <row r="5" spans="2:2" s="25" customFormat="1" ht="19.05" customHeight="1" x14ac:dyDescent="0.3">
      <c r="B5" s="26" t="s">
        <v>393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5F287-1BF4-4CF0-AFDC-D373EF3987C4}">
  <sheetPr>
    <tabColor theme="4"/>
  </sheetPr>
  <dimension ref="B2:G86"/>
  <sheetViews>
    <sheetView showGridLines="0" workbookViewId="0"/>
  </sheetViews>
  <sheetFormatPr baseColWidth="10" defaultColWidth="9.140625" defaultRowHeight="12" x14ac:dyDescent="0.3"/>
  <cols>
    <col min="2" max="2" width="94.28515625" customWidth="1"/>
    <col min="3" max="8" width="34.140625" customWidth="1"/>
    <col min="9" max="24" width="15.140625" customWidth="1"/>
  </cols>
  <sheetData>
    <row r="2" spans="2:4" ht="16.8" thickBot="1" x14ac:dyDescent="0.4">
      <c r="B2" s="4" t="s">
        <v>126</v>
      </c>
    </row>
    <row r="3" spans="2:4" ht="12.6" thickTop="1" x14ac:dyDescent="0.3"/>
    <row r="4" spans="2:4" ht="15" thickBot="1" x14ac:dyDescent="0.35">
      <c r="B4" s="1" t="s">
        <v>393</v>
      </c>
    </row>
    <row r="6" spans="2:4" x14ac:dyDescent="0.3">
      <c r="B6" t="s">
        <v>127</v>
      </c>
    </row>
    <row r="8" spans="2:4" ht="14.4" x14ac:dyDescent="0.35">
      <c r="B8" s="2" t="s">
        <v>128</v>
      </c>
    </row>
    <row r="10" spans="2:4" s="32" customFormat="1" ht="24" x14ac:dyDescent="0.3">
      <c r="B10" s="28" t="s">
        <v>129</v>
      </c>
      <c r="C10" s="28" t="s">
        <v>130</v>
      </c>
      <c r="D10" s="28" t="s">
        <v>131</v>
      </c>
    </row>
    <row r="11" spans="2:4" x14ac:dyDescent="0.3">
      <c r="B11" t="s">
        <v>132</v>
      </c>
      <c r="C11" s="49" t="s">
        <v>133</v>
      </c>
      <c r="D11" s="49" t="s">
        <v>133</v>
      </c>
    </row>
    <row r="12" spans="2:4" x14ac:dyDescent="0.3">
      <c r="B12" t="s">
        <v>134</v>
      </c>
      <c r="C12" s="49" t="s">
        <v>133</v>
      </c>
      <c r="D12" s="49" t="s">
        <v>133</v>
      </c>
    </row>
    <row r="13" spans="2:4" x14ac:dyDescent="0.3">
      <c r="B13" t="s">
        <v>135</v>
      </c>
      <c r="C13" s="49" t="s">
        <v>133</v>
      </c>
      <c r="D13" s="49" t="s">
        <v>133</v>
      </c>
    </row>
    <row r="14" spans="2:4" x14ac:dyDescent="0.3">
      <c r="B14" t="s">
        <v>136</v>
      </c>
      <c r="C14" s="49" t="s">
        <v>133</v>
      </c>
      <c r="D14" s="49" t="s">
        <v>133</v>
      </c>
    </row>
    <row r="15" spans="2:4" x14ac:dyDescent="0.3">
      <c r="B15" t="s">
        <v>137</v>
      </c>
      <c r="C15" s="49" t="s">
        <v>133</v>
      </c>
      <c r="D15" s="49" t="s">
        <v>133</v>
      </c>
    </row>
    <row r="16" spans="2:4" x14ac:dyDescent="0.3">
      <c r="B16" t="s">
        <v>138</v>
      </c>
      <c r="C16" s="48" t="s">
        <v>133</v>
      </c>
      <c r="D16" s="48" t="s">
        <v>133</v>
      </c>
    </row>
    <row r="18" spans="2:6" x14ac:dyDescent="0.3">
      <c r="B18" s="5"/>
    </row>
    <row r="19" spans="2:6" x14ac:dyDescent="0.3">
      <c r="B19" t="s">
        <v>28</v>
      </c>
    </row>
    <row r="20" spans="2:6" x14ac:dyDescent="0.3">
      <c r="B20" t="s">
        <v>139</v>
      </c>
    </row>
    <row r="21" spans="2:6" x14ac:dyDescent="0.3">
      <c r="B21" t="s">
        <v>140</v>
      </c>
    </row>
    <row r="22" spans="2:6" x14ac:dyDescent="0.3">
      <c r="B22" t="s">
        <v>141</v>
      </c>
    </row>
    <row r="23" spans="2:6" x14ac:dyDescent="0.3">
      <c r="B23" t="s">
        <v>142</v>
      </c>
    </row>
    <row r="26" spans="2:6" ht="14.4" x14ac:dyDescent="0.35">
      <c r="B26" s="2" t="s">
        <v>143</v>
      </c>
    </row>
    <row r="28" spans="2:6" s="32" customFormat="1" x14ac:dyDescent="0.3">
      <c r="B28" s="28" t="s">
        <v>8</v>
      </c>
      <c r="C28" s="28" t="s">
        <v>9</v>
      </c>
      <c r="D28" s="28" t="s">
        <v>144</v>
      </c>
      <c r="E28" s="28" t="s">
        <v>145</v>
      </c>
      <c r="F28" s="28" t="s">
        <v>110</v>
      </c>
    </row>
    <row r="29" spans="2:6" x14ac:dyDescent="0.3">
      <c r="B29" t="s">
        <v>146</v>
      </c>
      <c r="C29" t="s">
        <v>115</v>
      </c>
      <c r="D29" s="50"/>
      <c r="E29" s="50"/>
      <c r="F29" s="50"/>
    </row>
    <row r="30" spans="2:6" x14ac:dyDescent="0.3">
      <c r="B30" t="s">
        <v>147</v>
      </c>
      <c r="C30" t="s">
        <v>115</v>
      </c>
      <c r="D30" s="49"/>
      <c r="E30" s="49"/>
      <c r="F30" s="49"/>
    </row>
    <row r="31" spans="2:6" x14ac:dyDescent="0.3">
      <c r="C31" s="5"/>
    </row>
    <row r="33" spans="2:5" x14ac:dyDescent="0.3">
      <c r="B33" t="s">
        <v>28</v>
      </c>
    </row>
    <row r="36" spans="2:5" ht="14.4" x14ac:dyDescent="0.35">
      <c r="B36" s="2" t="s">
        <v>148</v>
      </c>
    </row>
    <row r="38" spans="2:5" s="32" customFormat="1" x14ac:dyDescent="0.3">
      <c r="B38" s="28" t="s">
        <v>8</v>
      </c>
      <c r="C38" s="28" t="s">
        <v>9</v>
      </c>
      <c r="D38" s="267" t="s">
        <v>149</v>
      </c>
      <c r="E38" s="267"/>
    </row>
    <row r="39" spans="2:5" x14ac:dyDescent="0.3">
      <c r="B39" s="34"/>
      <c r="C39" s="34"/>
      <c r="D39" s="34" t="s">
        <v>150</v>
      </c>
      <c r="E39" s="34" t="s">
        <v>20</v>
      </c>
    </row>
    <row r="40" spans="2:5" x14ac:dyDescent="0.3">
      <c r="B40" t="s">
        <v>151</v>
      </c>
      <c r="C40" t="s">
        <v>152</v>
      </c>
      <c r="D40" s="49"/>
      <c r="E40" s="49"/>
    </row>
    <row r="41" spans="2:5" x14ac:dyDescent="0.3">
      <c r="B41" t="s">
        <v>153</v>
      </c>
      <c r="C41" t="s">
        <v>152</v>
      </c>
      <c r="D41" s="49"/>
      <c r="E41" s="49"/>
    </row>
    <row r="42" spans="2:5" ht="24" x14ac:dyDescent="0.3">
      <c r="B42" s="27" t="s">
        <v>154</v>
      </c>
      <c r="C42" t="s">
        <v>152</v>
      </c>
      <c r="D42" s="49"/>
      <c r="E42" s="49"/>
    </row>
    <row r="45" spans="2:5" x14ac:dyDescent="0.3">
      <c r="B45" t="s">
        <v>28</v>
      </c>
    </row>
    <row r="46" spans="2:5" x14ac:dyDescent="0.3">
      <c r="B46" t="s">
        <v>29</v>
      </c>
    </row>
    <row r="47" spans="2:5" x14ac:dyDescent="0.3">
      <c r="B47" t="s">
        <v>155</v>
      </c>
    </row>
    <row r="48" spans="2:5" x14ac:dyDescent="0.3">
      <c r="B48" t="s">
        <v>156</v>
      </c>
    </row>
    <row r="51" spans="2:7" ht="14.4" x14ac:dyDescent="0.35">
      <c r="B51" s="2" t="s">
        <v>157</v>
      </c>
    </row>
    <row r="53" spans="2:7" x14ac:dyDescent="0.3">
      <c r="B53" s="20" t="s">
        <v>8</v>
      </c>
      <c r="C53" s="3" t="s">
        <v>9</v>
      </c>
      <c r="D53" s="3"/>
    </row>
    <row r="54" spans="2:7" x14ac:dyDescent="0.3">
      <c r="B54" t="s">
        <v>158</v>
      </c>
      <c r="C54" t="s">
        <v>152</v>
      </c>
      <c r="D54" s="49"/>
    </row>
    <row r="55" spans="2:7" x14ac:dyDescent="0.3">
      <c r="B55" t="s">
        <v>159</v>
      </c>
      <c r="D55" s="49"/>
    </row>
    <row r="58" spans="2:7" ht="14.4" x14ac:dyDescent="0.35">
      <c r="B58" s="2" t="s">
        <v>160</v>
      </c>
    </row>
    <row r="60" spans="2:7" s="32" customFormat="1" x14ac:dyDescent="0.3">
      <c r="B60" s="28" t="s">
        <v>129</v>
      </c>
      <c r="C60" s="28" t="s">
        <v>8</v>
      </c>
      <c r="D60" s="267" t="s">
        <v>152</v>
      </c>
      <c r="E60" s="267"/>
      <c r="F60" s="267" t="s">
        <v>161</v>
      </c>
      <c r="G60" s="267"/>
    </row>
    <row r="61" spans="2:7" x14ac:dyDescent="0.3">
      <c r="B61" s="34"/>
      <c r="C61" s="34"/>
      <c r="D61" s="34" t="s">
        <v>162</v>
      </c>
      <c r="E61" s="34" t="s">
        <v>163</v>
      </c>
      <c r="F61" s="34" t="s">
        <v>162</v>
      </c>
      <c r="G61" s="34" t="s">
        <v>163</v>
      </c>
    </row>
    <row r="62" spans="2:7" x14ac:dyDescent="0.3">
      <c r="B62" s="339" t="s">
        <v>164</v>
      </c>
      <c r="C62" t="s">
        <v>65</v>
      </c>
      <c r="D62" s="51"/>
      <c r="E62" s="51"/>
      <c r="F62" s="51"/>
      <c r="G62" s="51"/>
    </row>
    <row r="63" spans="2:7" x14ac:dyDescent="0.3">
      <c r="B63" s="339"/>
      <c r="C63" t="s">
        <v>165</v>
      </c>
      <c r="D63" s="50"/>
      <c r="E63" s="50"/>
      <c r="F63" s="50"/>
      <c r="G63" s="50"/>
    </row>
    <row r="64" spans="2:7" x14ac:dyDescent="0.3">
      <c r="B64" s="339"/>
      <c r="C64" t="s">
        <v>166</v>
      </c>
      <c r="D64" s="50"/>
      <c r="E64" s="50"/>
      <c r="F64" s="50"/>
      <c r="G64" s="50"/>
    </row>
    <row r="65" spans="2:7" x14ac:dyDescent="0.3">
      <c r="B65" s="339" t="s">
        <v>167</v>
      </c>
      <c r="C65" t="s">
        <v>65</v>
      </c>
      <c r="D65" s="51"/>
      <c r="E65" s="51"/>
      <c r="F65" s="51"/>
      <c r="G65" s="51"/>
    </row>
    <row r="66" spans="2:7" x14ac:dyDescent="0.3">
      <c r="B66" s="339"/>
      <c r="C66" t="s">
        <v>165</v>
      </c>
      <c r="D66" s="50"/>
      <c r="E66" s="50"/>
      <c r="F66" s="50"/>
      <c r="G66" s="50"/>
    </row>
    <row r="67" spans="2:7" x14ac:dyDescent="0.3">
      <c r="B67" s="339"/>
      <c r="C67" t="s">
        <v>166</v>
      </c>
      <c r="D67" s="50"/>
      <c r="E67" s="50"/>
      <c r="F67" s="50"/>
      <c r="G67" s="50"/>
    </row>
    <row r="68" spans="2:7" x14ac:dyDescent="0.3">
      <c r="B68" s="339" t="s">
        <v>168</v>
      </c>
      <c r="C68" t="s">
        <v>169</v>
      </c>
      <c r="D68" s="51"/>
      <c r="E68" s="51"/>
      <c r="F68" s="51"/>
      <c r="G68" s="51"/>
    </row>
    <row r="69" spans="2:7" x14ac:dyDescent="0.3">
      <c r="B69" s="339"/>
      <c r="C69" t="s">
        <v>165</v>
      </c>
      <c r="D69" s="50"/>
      <c r="E69" s="50"/>
      <c r="F69" s="50"/>
      <c r="G69" s="50"/>
    </row>
    <row r="70" spans="2:7" x14ac:dyDescent="0.3">
      <c r="B70" s="339"/>
      <c r="C70" t="s">
        <v>166</v>
      </c>
      <c r="D70" s="50"/>
      <c r="E70" s="50"/>
      <c r="F70" s="50"/>
      <c r="G70" s="50"/>
    </row>
    <row r="72" spans="2:7" ht="36" customHeight="1" x14ac:dyDescent="0.3">
      <c r="B72" s="338" t="s">
        <v>170</v>
      </c>
      <c r="C72" s="338"/>
      <c r="D72" s="242"/>
      <c r="E72" s="242"/>
      <c r="F72" s="242"/>
      <c r="G72" s="242"/>
    </row>
    <row r="75" spans="2:7" x14ac:dyDescent="0.3">
      <c r="B75" t="s">
        <v>28</v>
      </c>
    </row>
    <row r="76" spans="2:7" x14ac:dyDescent="0.3">
      <c r="B76" t="s">
        <v>171</v>
      </c>
    </row>
    <row r="77" spans="2:7" x14ac:dyDescent="0.3">
      <c r="B77" t="s">
        <v>172</v>
      </c>
    </row>
    <row r="78" spans="2:7" x14ac:dyDescent="0.3">
      <c r="B78" t="s">
        <v>173</v>
      </c>
    </row>
    <row r="79" spans="2:7" x14ac:dyDescent="0.3">
      <c r="B79" t="s">
        <v>174</v>
      </c>
    </row>
    <row r="82" spans="2:3" ht="14.4" x14ac:dyDescent="0.35">
      <c r="B82" s="2" t="s">
        <v>175</v>
      </c>
    </row>
    <row r="84" spans="2:3" s="32" customFormat="1" x14ac:dyDescent="0.3">
      <c r="B84" s="28" t="s">
        <v>8</v>
      </c>
      <c r="C84" s="28"/>
    </row>
    <row r="85" spans="2:3" ht="24" x14ac:dyDescent="0.3">
      <c r="B85" s="27" t="s">
        <v>176</v>
      </c>
      <c r="C85" s="49"/>
    </row>
    <row r="86" spans="2:3" x14ac:dyDescent="0.3">
      <c r="B86" t="s">
        <v>177</v>
      </c>
      <c r="C86" s="50"/>
    </row>
  </sheetData>
  <mergeCells count="8">
    <mergeCell ref="D38:E38"/>
    <mergeCell ref="D60:E60"/>
    <mergeCell ref="B72:C72"/>
    <mergeCell ref="D72:G72"/>
    <mergeCell ref="F60:G60"/>
    <mergeCell ref="B68:B70"/>
    <mergeCell ref="B65:B67"/>
    <mergeCell ref="B62:B6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0F2DF-3A2F-48A0-BEA0-BF85914E052E}">
  <dimension ref="A1:I9"/>
  <sheetViews>
    <sheetView workbookViewId="0">
      <selection activeCell="B19" sqref="B19"/>
    </sheetView>
  </sheetViews>
  <sheetFormatPr baseColWidth="10" defaultColWidth="9.140625" defaultRowHeight="12" x14ac:dyDescent="0.3"/>
  <cols>
    <col min="1" max="12" width="29.28515625" customWidth="1"/>
  </cols>
  <sheetData>
    <row r="1" spans="1:9" x14ac:dyDescent="0.3">
      <c r="A1" s="39" t="s">
        <v>183</v>
      </c>
      <c r="B1" s="39" t="s">
        <v>241</v>
      </c>
      <c r="C1" s="39" t="s">
        <v>243</v>
      </c>
      <c r="D1" s="39"/>
      <c r="E1" s="39"/>
      <c r="F1" s="39"/>
      <c r="G1" s="39"/>
      <c r="H1" s="39"/>
      <c r="I1" s="39"/>
    </row>
    <row r="2" spans="1:9" x14ac:dyDescent="0.3">
      <c r="A2" t="s">
        <v>231</v>
      </c>
      <c r="B2" t="s">
        <v>237</v>
      </c>
      <c r="C2" t="s">
        <v>244</v>
      </c>
    </row>
    <row r="3" spans="1:9" x14ac:dyDescent="0.3">
      <c r="A3" t="s">
        <v>232</v>
      </c>
      <c r="B3" t="s">
        <v>238</v>
      </c>
      <c r="C3" t="s">
        <v>245</v>
      </c>
    </row>
    <row r="4" spans="1:9" x14ac:dyDescent="0.3">
      <c r="A4" t="s">
        <v>233</v>
      </c>
      <c r="B4" t="s">
        <v>239</v>
      </c>
      <c r="C4" t="s">
        <v>134</v>
      </c>
    </row>
    <row r="5" spans="1:9" x14ac:dyDescent="0.3">
      <c r="A5" t="s">
        <v>234</v>
      </c>
      <c r="B5" t="s">
        <v>240</v>
      </c>
      <c r="C5" t="s">
        <v>246</v>
      </c>
    </row>
    <row r="6" spans="1:9" x14ac:dyDescent="0.3">
      <c r="A6" t="s">
        <v>235</v>
      </c>
      <c r="C6" t="s">
        <v>137</v>
      </c>
    </row>
    <row r="7" spans="1:9" x14ac:dyDescent="0.3">
      <c r="C7" t="s">
        <v>247</v>
      </c>
    </row>
    <row r="8" spans="1:9" x14ac:dyDescent="0.3">
      <c r="C8" t="s">
        <v>248</v>
      </c>
    </row>
    <row r="9" spans="1:9" x14ac:dyDescent="0.3">
      <c r="C9" t="s">
        <v>249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57A2D-05A3-456D-8530-AFEBC2C51D7A}">
  <sheetPr>
    <tabColor theme="7" tint="0.39997558519241921"/>
  </sheetPr>
  <dimension ref="B2:B7"/>
  <sheetViews>
    <sheetView showGridLines="0" workbookViewId="0"/>
  </sheetViews>
  <sheetFormatPr baseColWidth="10" defaultColWidth="9.140625" defaultRowHeight="12" x14ac:dyDescent="0.3"/>
  <cols>
    <col min="2" max="2" width="94.28515625" customWidth="1"/>
    <col min="3" max="23" width="15.140625" customWidth="1"/>
  </cols>
  <sheetData>
    <row r="2" spans="2:2" ht="16.8" thickBot="1" x14ac:dyDescent="0.4">
      <c r="B2" s="4" t="s">
        <v>2</v>
      </c>
    </row>
    <row r="3" spans="2:2" ht="12.6" thickTop="1" x14ac:dyDescent="0.3"/>
    <row r="4" spans="2:2" ht="15" thickBot="1" x14ac:dyDescent="0.35">
      <c r="B4" s="1" t="s">
        <v>3</v>
      </c>
    </row>
    <row r="5" spans="2:2" s="25" customFormat="1" ht="21.9" customHeight="1" x14ac:dyDescent="0.3">
      <c r="B5" s="26" t="s">
        <v>4</v>
      </c>
    </row>
    <row r="6" spans="2:2" s="25" customFormat="1" ht="21.9" customHeight="1" x14ac:dyDescent="0.3">
      <c r="B6" s="26" t="s">
        <v>5</v>
      </c>
    </row>
    <row r="7" spans="2:2" s="25" customFormat="1" ht="21.9" customHeight="1" x14ac:dyDescent="0.3">
      <c r="B7" s="26" t="s">
        <v>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CEEB9-E32E-4AAB-9196-D4BCC001C9DE}">
  <sheetPr>
    <tabColor theme="7" tint="0.39997558519241921"/>
  </sheetPr>
  <dimension ref="B2:H38"/>
  <sheetViews>
    <sheetView showGridLines="0" workbookViewId="0"/>
  </sheetViews>
  <sheetFormatPr baseColWidth="10" defaultColWidth="9.140625" defaultRowHeight="12" x14ac:dyDescent="0.3"/>
  <cols>
    <col min="2" max="2" width="94.28515625" customWidth="1"/>
    <col min="3" max="22" width="15.140625" customWidth="1"/>
  </cols>
  <sheetData>
    <row r="2" spans="2:8" ht="16.8" thickBot="1" x14ac:dyDescent="0.4">
      <c r="B2" s="4" t="s">
        <v>2</v>
      </c>
    </row>
    <row r="3" spans="2:8" ht="12.6" thickTop="1" x14ac:dyDescent="0.3"/>
    <row r="4" spans="2:8" ht="15" thickBot="1" x14ac:dyDescent="0.35">
      <c r="B4" s="1" t="s">
        <v>4</v>
      </c>
    </row>
    <row r="6" spans="2:8" x14ac:dyDescent="0.3">
      <c r="B6" t="s">
        <v>7</v>
      </c>
    </row>
    <row r="8" spans="2:8" ht="40.950000000000003" customHeight="1" x14ac:dyDescent="0.3">
      <c r="B8" s="245" t="s">
        <v>624</v>
      </c>
      <c r="C8" s="245"/>
      <c r="D8" s="245"/>
    </row>
    <row r="9" spans="2:8" ht="16.05" customHeight="1" x14ac:dyDescent="0.3">
      <c r="B9" s="247" t="s">
        <v>625</v>
      </c>
      <c r="C9" s="247"/>
      <c r="D9" s="247"/>
    </row>
    <row r="10" spans="2:8" ht="89.55" customHeight="1" x14ac:dyDescent="0.3">
      <c r="B10" s="246" t="s">
        <v>626</v>
      </c>
      <c r="C10" s="246"/>
      <c r="D10" s="246"/>
    </row>
    <row r="13" spans="2:8" x14ac:dyDescent="0.3">
      <c r="B13" s="3" t="s">
        <v>8</v>
      </c>
      <c r="C13" s="3" t="s">
        <v>9</v>
      </c>
      <c r="D13" s="3" t="s">
        <v>10</v>
      </c>
    </row>
    <row r="14" spans="2:8" x14ac:dyDescent="0.3">
      <c r="B14" t="s">
        <v>11</v>
      </c>
      <c r="C14" t="s">
        <v>13</v>
      </c>
      <c r="D14" s="49"/>
      <c r="H14" s="234"/>
    </row>
    <row r="15" spans="2:8" x14ac:dyDescent="0.3">
      <c r="B15" t="s">
        <v>14</v>
      </c>
      <c r="C15" t="s">
        <v>13</v>
      </c>
      <c r="D15" s="49"/>
    </row>
    <row r="16" spans="2:8" x14ac:dyDescent="0.3">
      <c r="B16" t="s">
        <v>15</v>
      </c>
      <c r="D16" s="49"/>
    </row>
    <row r="17" spans="2:8" x14ac:dyDescent="0.3">
      <c r="B17" s="29" t="s">
        <v>16</v>
      </c>
      <c r="C17" s="29" t="s">
        <v>17</v>
      </c>
      <c r="D17" s="49"/>
    </row>
    <row r="18" spans="2:8" x14ac:dyDescent="0.3">
      <c r="B18" t="s">
        <v>18</v>
      </c>
      <c r="C18" t="s">
        <v>17</v>
      </c>
      <c r="D18" s="49"/>
    </row>
    <row r="20" spans="2:8" x14ac:dyDescent="0.3">
      <c r="B20" s="3" t="s">
        <v>8</v>
      </c>
      <c r="C20" s="3" t="s">
        <v>9</v>
      </c>
      <c r="D20" s="244" t="s">
        <v>10</v>
      </c>
      <c r="E20" s="244"/>
    </row>
    <row r="21" spans="2:8" x14ac:dyDescent="0.3">
      <c r="B21" s="10"/>
      <c r="C21" s="10"/>
      <c r="D21" s="10" t="s">
        <v>19</v>
      </c>
      <c r="E21" s="10" t="s">
        <v>20</v>
      </c>
    </row>
    <row r="22" spans="2:8" x14ac:dyDescent="0.3">
      <c r="B22" t="s">
        <v>22</v>
      </c>
      <c r="C22" t="s">
        <v>17</v>
      </c>
      <c r="D22" s="41"/>
      <c r="E22" s="41"/>
    </row>
    <row r="23" spans="2:8" x14ac:dyDescent="0.3">
      <c r="B23" s="29" t="s">
        <v>21</v>
      </c>
      <c r="C23" s="29" t="s">
        <v>17</v>
      </c>
      <c r="D23" s="41"/>
      <c r="E23" s="41"/>
    </row>
    <row r="24" spans="2:8" s="6" customFormat="1" x14ac:dyDescent="0.3">
      <c r="B24" s="30" t="s">
        <v>23</v>
      </c>
      <c r="C24" s="30" t="s">
        <v>25</v>
      </c>
      <c r="D24" s="48"/>
      <c r="E24" s="48"/>
    </row>
    <row r="28" spans="2:8" ht="24" customHeight="1" x14ac:dyDescent="0.3">
      <c r="B28" s="243" t="s">
        <v>26</v>
      </c>
      <c r="C28" s="242"/>
      <c r="D28" s="242"/>
      <c r="E28" s="242"/>
      <c r="F28" s="242"/>
      <c r="G28" s="242"/>
      <c r="H28" s="242"/>
    </row>
    <row r="29" spans="2:8" x14ac:dyDescent="0.3">
      <c r="B29" s="243"/>
      <c r="C29" s="242"/>
      <c r="D29" s="242"/>
      <c r="E29" s="242"/>
      <c r="F29" s="242"/>
      <c r="G29" s="242"/>
      <c r="H29" s="242"/>
    </row>
    <row r="30" spans="2:8" x14ac:dyDescent="0.3">
      <c r="B30" s="243"/>
      <c r="C30" s="242"/>
      <c r="D30" s="242"/>
      <c r="E30" s="242"/>
      <c r="F30" s="242"/>
      <c r="G30" s="242"/>
      <c r="H30" s="242"/>
    </row>
    <row r="32" spans="2:8" x14ac:dyDescent="0.3">
      <c r="B32" t="s">
        <v>28</v>
      </c>
    </row>
    <row r="33" spans="2:2" x14ac:dyDescent="0.3">
      <c r="B33" t="s">
        <v>29</v>
      </c>
    </row>
    <row r="34" spans="2:2" x14ac:dyDescent="0.3">
      <c r="B34" t="s">
        <v>30</v>
      </c>
    </row>
    <row r="35" spans="2:2" x14ac:dyDescent="0.3">
      <c r="B35" t="s">
        <v>31</v>
      </c>
    </row>
    <row r="36" spans="2:2" x14ac:dyDescent="0.3">
      <c r="B36" t="s">
        <v>32</v>
      </c>
    </row>
    <row r="37" spans="2:2" x14ac:dyDescent="0.3">
      <c r="B37" t="s">
        <v>33</v>
      </c>
    </row>
    <row r="38" spans="2:2" x14ac:dyDescent="0.3">
      <c r="B38" t="s">
        <v>34</v>
      </c>
    </row>
  </sheetData>
  <mergeCells count="6">
    <mergeCell ref="C28:H30"/>
    <mergeCell ref="B28:B30"/>
    <mergeCell ref="D20:E20"/>
    <mergeCell ref="B8:D8"/>
    <mergeCell ref="B10:D10"/>
    <mergeCell ref="B9:D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8DC18-8EFF-4A45-9F99-DC7598340DF1}">
  <sheetPr>
    <tabColor theme="7" tint="0.39997558519241921"/>
  </sheetPr>
  <dimension ref="B2:W90"/>
  <sheetViews>
    <sheetView showGridLines="0" workbookViewId="0"/>
  </sheetViews>
  <sheetFormatPr baseColWidth="10" defaultColWidth="9.140625" defaultRowHeight="12" x14ac:dyDescent="0.3"/>
  <cols>
    <col min="2" max="2" width="94.28515625" customWidth="1"/>
    <col min="3" max="23" width="15.140625" customWidth="1"/>
  </cols>
  <sheetData>
    <row r="2" spans="2:23" ht="16.8" thickBot="1" x14ac:dyDescent="0.4">
      <c r="B2" s="4" t="s">
        <v>2</v>
      </c>
    </row>
    <row r="3" spans="2:23" ht="12.6" thickTop="1" x14ac:dyDescent="0.3"/>
    <row r="4" spans="2:23" ht="15" thickBot="1" x14ac:dyDescent="0.35">
      <c r="B4" s="1" t="s">
        <v>5</v>
      </c>
    </row>
    <row r="6" spans="2:23" x14ac:dyDescent="0.3">
      <c r="B6" t="s">
        <v>35</v>
      </c>
    </row>
    <row r="8" spans="2:23" ht="14.4" x14ac:dyDescent="0.35">
      <c r="B8" s="2" t="s">
        <v>36</v>
      </c>
    </row>
    <row r="10" spans="2:23" s="32" customFormat="1" x14ac:dyDescent="0.3">
      <c r="B10" s="53" t="s">
        <v>8</v>
      </c>
      <c r="C10" s="248" t="s">
        <v>37</v>
      </c>
      <c r="D10" s="249"/>
      <c r="E10" s="250"/>
      <c r="F10" s="248" t="s">
        <v>38</v>
      </c>
      <c r="G10" s="249"/>
      <c r="H10" s="250"/>
      <c r="I10" s="248" t="s">
        <v>39</v>
      </c>
      <c r="J10" s="249"/>
      <c r="K10" s="250"/>
      <c r="L10" s="248" t="s">
        <v>40</v>
      </c>
      <c r="M10" s="249"/>
      <c r="N10" s="250"/>
      <c r="O10" s="248" t="s">
        <v>41</v>
      </c>
      <c r="P10" s="249"/>
      <c r="Q10" s="250"/>
      <c r="R10" s="248" t="s">
        <v>42</v>
      </c>
      <c r="S10" s="249"/>
      <c r="T10" s="250"/>
      <c r="U10" s="249" t="s">
        <v>43</v>
      </c>
      <c r="V10" s="249"/>
      <c r="W10" s="250"/>
    </row>
    <row r="11" spans="2:23" s="32" customFormat="1" x14ac:dyDescent="0.3">
      <c r="B11" s="54"/>
      <c r="C11" s="55">
        <v>2020</v>
      </c>
      <c r="D11" s="34" t="s">
        <v>44</v>
      </c>
      <c r="E11" s="56" t="s">
        <v>20</v>
      </c>
      <c r="F11" s="55">
        <v>2020</v>
      </c>
      <c r="G11" s="34" t="s">
        <v>44</v>
      </c>
      <c r="H11" s="56" t="s">
        <v>20</v>
      </c>
      <c r="I11" s="55">
        <v>2020</v>
      </c>
      <c r="J11" s="34" t="s">
        <v>44</v>
      </c>
      <c r="K11" s="56" t="s">
        <v>20</v>
      </c>
      <c r="L11" s="55">
        <v>2020</v>
      </c>
      <c r="M11" s="34" t="s">
        <v>44</v>
      </c>
      <c r="N11" s="56" t="s">
        <v>20</v>
      </c>
      <c r="O11" s="55">
        <v>2020</v>
      </c>
      <c r="P11" s="34" t="s">
        <v>44</v>
      </c>
      <c r="Q11" s="56" t="s">
        <v>20</v>
      </c>
      <c r="R11" s="55">
        <v>2020</v>
      </c>
      <c r="S11" s="34" t="s">
        <v>44</v>
      </c>
      <c r="T11" s="56" t="s">
        <v>20</v>
      </c>
      <c r="U11" s="35">
        <v>2020</v>
      </c>
      <c r="V11" s="34" t="s">
        <v>44</v>
      </c>
      <c r="W11" s="56" t="s">
        <v>20</v>
      </c>
    </row>
    <row r="12" spans="2:23" x14ac:dyDescent="0.3">
      <c r="B12" s="11" t="s">
        <v>46</v>
      </c>
      <c r="C12" s="51"/>
      <c r="D12" s="51"/>
      <c r="E12" s="51"/>
      <c r="F12" s="51"/>
      <c r="G12" s="51"/>
      <c r="H12" s="51"/>
      <c r="I12" s="51"/>
      <c r="J12" s="51"/>
      <c r="K12" s="51"/>
      <c r="L12" s="51"/>
      <c r="M12" s="51"/>
      <c r="N12" s="51"/>
      <c r="O12" s="51"/>
      <c r="P12" s="51"/>
      <c r="Q12" s="51"/>
      <c r="R12" s="51"/>
      <c r="S12" s="51"/>
      <c r="T12" s="51"/>
      <c r="U12" s="51"/>
      <c r="V12" s="51"/>
      <c r="W12" s="51"/>
    </row>
    <row r="13" spans="2:23" s="5" customFormat="1" x14ac:dyDescent="0.3">
      <c r="B13" s="14" t="s">
        <v>47</v>
      </c>
      <c r="C13" s="51"/>
      <c r="D13" s="51"/>
      <c r="E13" s="51"/>
      <c r="F13" s="51"/>
      <c r="G13" s="51"/>
      <c r="H13" s="51"/>
      <c r="I13" s="51"/>
      <c r="J13" s="51"/>
      <c r="K13" s="51"/>
      <c r="L13" s="51"/>
      <c r="M13" s="51"/>
      <c r="N13" s="51"/>
      <c r="O13" s="51"/>
      <c r="P13" s="51"/>
      <c r="Q13" s="51"/>
      <c r="R13" s="51"/>
      <c r="S13" s="51"/>
      <c r="T13" s="51"/>
      <c r="U13" s="51"/>
      <c r="V13" s="51"/>
      <c r="W13" s="51"/>
    </row>
    <row r="14" spans="2:23" x14ac:dyDescent="0.3">
      <c r="B14" s="11" t="s">
        <v>48</v>
      </c>
      <c r="C14" s="51"/>
      <c r="D14" s="51"/>
      <c r="E14" s="51"/>
      <c r="F14" s="51"/>
      <c r="G14" s="51"/>
      <c r="H14" s="51"/>
      <c r="I14" s="51"/>
      <c r="J14" s="51"/>
      <c r="K14" s="51"/>
      <c r="L14" s="51"/>
      <c r="M14" s="51"/>
      <c r="N14" s="51"/>
      <c r="O14" s="51"/>
      <c r="P14" s="51"/>
      <c r="Q14" s="51"/>
      <c r="R14" s="51"/>
      <c r="S14" s="51"/>
      <c r="T14" s="51"/>
      <c r="U14" s="51"/>
      <c r="V14" s="51"/>
      <c r="W14" s="51"/>
    </row>
    <row r="15" spans="2:23" s="5" customFormat="1" x14ac:dyDescent="0.3">
      <c r="B15" s="14" t="s">
        <v>49</v>
      </c>
      <c r="C15" s="51"/>
      <c r="D15" s="51"/>
      <c r="E15" s="51"/>
      <c r="F15" s="51"/>
      <c r="G15" s="51"/>
      <c r="H15" s="51"/>
      <c r="I15" s="51"/>
      <c r="J15" s="51"/>
      <c r="K15" s="51"/>
      <c r="L15" s="51"/>
      <c r="M15" s="51"/>
      <c r="N15" s="51"/>
      <c r="O15" s="51"/>
      <c r="P15" s="51"/>
      <c r="Q15" s="51"/>
      <c r="R15" s="51"/>
      <c r="S15" s="51"/>
      <c r="T15" s="51"/>
      <c r="U15" s="51"/>
      <c r="V15" s="51"/>
      <c r="W15" s="51"/>
    </row>
    <row r="16" spans="2:23" x14ac:dyDescent="0.3">
      <c r="B16" s="12" t="s">
        <v>50</v>
      </c>
      <c r="C16" s="51"/>
      <c r="D16" s="51"/>
      <c r="E16" s="51"/>
      <c r="F16" s="51"/>
      <c r="G16" s="51"/>
      <c r="H16" s="51"/>
      <c r="I16" s="51"/>
      <c r="J16" s="51"/>
      <c r="K16" s="51"/>
      <c r="L16" s="51"/>
      <c r="M16" s="51"/>
      <c r="N16" s="51"/>
      <c r="O16" s="51"/>
      <c r="P16" s="51"/>
      <c r="Q16" s="51"/>
      <c r="R16" s="51"/>
      <c r="S16" s="51"/>
      <c r="T16" s="51"/>
      <c r="U16" s="51"/>
      <c r="V16" s="51"/>
      <c r="W16" s="51"/>
    </row>
    <row r="17" spans="2:23" s="5" customFormat="1" x14ac:dyDescent="0.3">
      <c r="B17" s="14" t="s">
        <v>49</v>
      </c>
      <c r="C17" s="51"/>
      <c r="D17" s="51"/>
      <c r="E17" s="51"/>
      <c r="F17" s="51"/>
      <c r="G17" s="51"/>
      <c r="H17" s="51"/>
      <c r="I17" s="51"/>
      <c r="J17" s="51"/>
      <c r="K17" s="51"/>
      <c r="L17" s="51"/>
      <c r="M17" s="51"/>
      <c r="N17" s="51"/>
      <c r="O17" s="51"/>
      <c r="P17" s="51"/>
      <c r="Q17" s="51"/>
      <c r="R17" s="51"/>
      <c r="S17" s="51"/>
      <c r="T17" s="51"/>
      <c r="U17" s="51"/>
      <c r="V17" s="51"/>
      <c r="W17" s="51"/>
    </row>
    <row r="18" spans="2:23" s="5" customFormat="1" x14ac:dyDescent="0.3">
      <c r="B18" s="8"/>
    </row>
    <row r="19" spans="2:23" s="5" customFormat="1" x14ac:dyDescent="0.3">
      <c r="B19" s="22" t="s">
        <v>29</v>
      </c>
    </row>
    <row r="20" spans="2:23" s="5" customFormat="1" x14ac:dyDescent="0.3">
      <c r="B20" s="22" t="s">
        <v>51</v>
      </c>
    </row>
    <row r="21" spans="2:23" s="5" customFormat="1" x14ac:dyDescent="0.3">
      <c r="B21" s="22" t="s">
        <v>52</v>
      </c>
    </row>
    <row r="22" spans="2:23" s="5" customFormat="1" x14ac:dyDescent="0.3">
      <c r="B22" s="22" t="s">
        <v>53</v>
      </c>
    </row>
    <row r="23" spans="2:23" s="5" customFormat="1" x14ac:dyDescent="0.3">
      <c r="B23" s="22" t="s">
        <v>54</v>
      </c>
    </row>
    <row r="24" spans="2:23" s="5" customFormat="1" x14ac:dyDescent="0.3">
      <c r="B24" s="22" t="s">
        <v>55</v>
      </c>
    </row>
    <row r="25" spans="2:23" s="5" customFormat="1" x14ac:dyDescent="0.3">
      <c r="B25" s="22" t="s">
        <v>56</v>
      </c>
    </row>
    <row r="26" spans="2:23" s="5" customFormat="1" x14ac:dyDescent="0.3">
      <c r="B26" s="22"/>
    </row>
    <row r="28" spans="2:23" ht="14.4" x14ac:dyDescent="0.35">
      <c r="B28" s="2" t="s">
        <v>57</v>
      </c>
    </row>
    <row r="30" spans="2:23" s="32" customFormat="1" ht="25.5" customHeight="1" x14ac:dyDescent="0.3">
      <c r="B30" s="52" t="s">
        <v>8</v>
      </c>
      <c r="C30" s="28"/>
      <c r="D30" s="253" t="s">
        <v>58</v>
      </c>
      <c r="E30" s="254"/>
      <c r="F30" s="253" t="s">
        <v>59</v>
      </c>
      <c r="G30" s="254"/>
      <c r="H30" s="253" t="s">
        <v>60</v>
      </c>
      <c r="I30" s="254"/>
      <c r="J30" s="253" t="s">
        <v>61</v>
      </c>
      <c r="K30" s="254"/>
    </row>
    <row r="31" spans="2:23" x14ac:dyDescent="0.3">
      <c r="B31" s="18"/>
      <c r="C31" s="19"/>
      <c r="D31" s="17" t="s">
        <v>44</v>
      </c>
      <c r="E31" s="16" t="s">
        <v>20</v>
      </c>
      <c r="F31" s="17" t="s">
        <v>44</v>
      </c>
      <c r="G31" s="16" t="s">
        <v>20</v>
      </c>
      <c r="H31" s="17" t="s">
        <v>44</v>
      </c>
      <c r="I31" s="16" t="s">
        <v>20</v>
      </c>
      <c r="J31" s="17" t="s">
        <v>44</v>
      </c>
      <c r="K31" s="16" t="s">
        <v>20</v>
      </c>
    </row>
    <row r="32" spans="2:23" x14ac:dyDescent="0.3">
      <c r="B32" s="255" t="s">
        <v>46</v>
      </c>
      <c r="C32" s="7" t="s">
        <v>62</v>
      </c>
      <c r="D32" s="51"/>
      <c r="E32" s="51"/>
      <c r="F32" s="51"/>
      <c r="G32" s="51"/>
      <c r="H32" s="51"/>
      <c r="I32" s="51"/>
      <c r="J32" s="50"/>
      <c r="K32" s="50"/>
      <c r="L32" s="225" t="s">
        <v>588</v>
      </c>
    </row>
    <row r="33" spans="2:11" x14ac:dyDescent="0.3">
      <c r="B33" s="256"/>
      <c r="C33" t="s">
        <v>63</v>
      </c>
      <c r="D33" s="51"/>
      <c r="E33" s="51"/>
      <c r="F33" s="51"/>
      <c r="G33" s="51"/>
      <c r="H33" s="51"/>
      <c r="I33" s="51"/>
      <c r="J33" s="50"/>
      <c r="K33" s="50"/>
    </row>
    <row r="34" spans="2:11" x14ac:dyDescent="0.3">
      <c r="B34" s="256"/>
      <c r="C34" t="s">
        <v>64</v>
      </c>
      <c r="D34" s="51"/>
      <c r="E34" s="51"/>
      <c r="F34" s="51"/>
      <c r="G34" s="51"/>
      <c r="H34" s="51"/>
      <c r="I34" s="51"/>
      <c r="J34" s="50"/>
      <c r="K34" s="50"/>
    </row>
    <row r="35" spans="2:11" x14ac:dyDescent="0.3">
      <c r="B35" s="257"/>
      <c r="C35" s="15" t="s">
        <v>65</v>
      </c>
      <c r="D35" s="51"/>
      <c r="E35" s="51"/>
      <c r="F35" s="51"/>
      <c r="G35" s="51"/>
      <c r="H35" s="51"/>
      <c r="I35" s="51"/>
      <c r="J35" s="50"/>
      <c r="K35" s="50"/>
    </row>
    <row r="36" spans="2:11" x14ac:dyDescent="0.3">
      <c r="B36" s="251" t="s">
        <v>49</v>
      </c>
      <c r="C36" t="s">
        <v>62</v>
      </c>
      <c r="D36" s="51"/>
      <c r="E36" s="51"/>
      <c r="F36" s="51"/>
      <c r="G36" s="51"/>
      <c r="H36" s="51"/>
      <c r="I36" s="51"/>
      <c r="J36" s="50"/>
      <c r="K36" s="50"/>
    </row>
    <row r="37" spans="2:11" x14ac:dyDescent="0.3">
      <c r="B37" s="251"/>
      <c r="C37" t="s">
        <v>63</v>
      </c>
      <c r="D37" s="51"/>
      <c r="E37" s="51"/>
      <c r="F37" s="51"/>
      <c r="G37" s="51"/>
      <c r="H37" s="51"/>
      <c r="I37" s="51"/>
      <c r="J37" s="50"/>
      <c r="K37" s="50"/>
    </row>
    <row r="38" spans="2:11" x14ac:dyDescent="0.3">
      <c r="B38" s="251"/>
      <c r="C38" t="s">
        <v>64</v>
      </c>
      <c r="D38" s="51"/>
      <c r="E38" s="51"/>
      <c r="F38" s="51"/>
      <c r="G38" s="51"/>
      <c r="H38" s="51"/>
      <c r="I38" s="51"/>
      <c r="J38" s="50"/>
      <c r="K38" s="50"/>
    </row>
    <row r="39" spans="2:11" x14ac:dyDescent="0.3">
      <c r="B39" s="252"/>
      <c r="C39" s="9" t="s">
        <v>65</v>
      </c>
      <c r="D39" s="51"/>
      <c r="E39" s="51"/>
      <c r="F39" s="51"/>
      <c r="G39" s="51"/>
      <c r="H39" s="51"/>
      <c r="I39" s="51"/>
      <c r="J39" s="50"/>
      <c r="K39" s="50"/>
    </row>
    <row r="40" spans="2:11" x14ac:dyDescent="0.3">
      <c r="B40" s="255" t="s">
        <v>66</v>
      </c>
      <c r="C40" s="7" t="s">
        <v>62</v>
      </c>
      <c r="D40" s="51"/>
      <c r="E40" s="51"/>
      <c r="F40" s="51"/>
      <c r="G40" s="51"/>
      <c r="H40" s="51"/>
      <c r="I40" s="51"/>
      <c r="J40" s="50"/>
      <c r="K40" s="50"/>
    </row>
    <row r="41" spans="2:11" x14ac:dyDescent="0.3">
      <c r="B41" s="256"/>
      <c r="C41" t="s">
        <v>63</v>
      </c>
      <c r="D41" s="51"/>
      <c r="E41" s="51"/>
      <c r="F41" s="51"/>
      <c r="G41" s="51"/>
      <c r="H41" s="51"/>
      <c r="I41" s="51"/>
      <c r="J41" s="50"/>
      <c r="K41" s="50"/>
    </row>
    <row r="42" spans="2:11" x14ac:dyDescent="0.3">
      <c r="B42" s="256"/>
      <c r="C42" t="s">
        <v>64</v>
      </c>
      <c r="D42" s="51"/>
      <c r="E42" s="51"/>
      <c r="F42" s="51"/>
      <c r="G42" s="51"/>
      <c r="H42" s="51"/>
      <c r="I42" s="51"/>
      <c r="J42" s="50"/>
      <c r="K42" s="50"/>
    </row>
    <row r="43" spans="2:11" x14ac:dyDescent="0.3">
      <c r="B43" s="257"/>
      <c r="C43" s="15" t="s">
        <v>65</v>
      </c>
      <c r="D43" s="51"/>
      <c r="E43" s="51"/>
      <c r="F43" s="51"/>
      <c r="G43" s="51"/>
      <c r="H43" s="51"/>
      <c r="I43" s="51"/>
      <c r="J43" s="50"/>
      <c r="K43" s="50"/>
    </row>
    <row r="44" spans="2:11" x14ac:dyDescent="0.3">
      <c r="B44" s="251" t="s">
        <v>49</v>
      </c>
      <c r="C44" t="s">
        <v>62</v>
      </c>
      <c r="D44" s="51"/>
      <c r="E44" s="51"/>
      <c r="F44" s="51"/>
      <c r="G44" s="51"/>
      <c r="H44" s="51"/>
      <c r="I44" s="51"/>
      <c r="J44" s="50"/>
      <c r="K44" s="50"/>
    </row>
    <row r="45" spans="2:11" x14ac:dyDescent="0.3">
      <c r="B45" s="251"/>
      <c r="C45" t="s">
        <v>63</v>
      </c>
      <c r="D45" s="51"/>
      <c r="E45" s="51"/>
      <c r="F45" s="51"/>
      <c r="G45" s="51"/>
      <c r="H45" s="51"/>
      <c r="I45" s="51"/>
      <c r="J45" s="50"/>
      <c r="K45" s="50"/>
    </row>
    <row r="46" spans="2:11" x14ac:dyDescent="0.3">
      <c r="B46" s="251"/>
      <c r="C46" t="s">
        <v>64</v>
      </c>
      <c r="D46" s="51"/>
      <c r="E46" s="51"/>
      <c r="F46" s="51"/>
      <c r="G46" s="51"/>
      <c r="H46" s="51"/>
      <c r="I46" s="51"/>
      <c r="J46" s="50"/>
      <c r="K46" s="50"/>
    </row>
    <row r="47" spans="2:11" x14ac:dyDescent="0.3">
      <c r="B47" s="252"/>
      <c r="C47" s="9" t="s">
        <v>65</v>
      </c>
      <c r="D47" s="51"/>
      <c r="E47" s="51"/>
      <c r="F47" s="51"/>
      <c r="G47" s="51"/>
      <c r="H47" s="51"/>
      <c r="I47" s="51"/>
      <c r="J47" s="50"/>
      <c r="K47" s="50"/>
    </row>
    <row r="48" spans="2:11" x14ac:dyDescent="0.3">
      <c r="B48" s="255" t="s">
        <v>67</v>
      </c>
      <c r="C48" s="7" t="s">
        <v>62</v>
      </c>
      <c r="D48" s="51"/>
      <c r="E48" s="51"/>
      <c r="F48" s="51"/>
      <c r="G48" s="51"/>
      <c r="H48" s="51"/>
      <c r="I48" s="51"/>
      <c r="J48" s="50"/>
      <c r="K48" s="50"/>
    </row>
    <row r="49" spans="2:11" x14ac:dyDescent="0.3">
      <c r="B49" s="256"/>
      <c r="C49" t="s">
        <v>63</v>
      </c>
      <c r="D49" s="51"/>
      <c r="E49" s="51"/>
      <c r="F49" s="51"/>
      <c r="G49" s="51"/>
      <c r="H49" s="51"/>
      <c r="I49" s="51"/>
      <c r="J49" s="50"/>
      <c r="K49" s="50"/>
    </row>
    <row r="50" spans="2:11" x14ac:dyDescent="0.3">
      <c r="B50" s="256"/>
      <c r="C50" t="s">
        <v>64</v>
      </c>
      <c r="D50" s="51"/>
      <c r="E50" s="51"/>
      <c r="F50" s="51"/>
      <c r="G50" s="51"/>
      <c r="H50" s="51"/>
      <c r="I50" s="51"/>
      <c r="J50" s="50"/>
      <c r="K50" s="50"/>
    </row>
    <row r="51" spans="2:11" x14ac:dyDescent="0.3">
      <c r="B51" s="257"/>
      <c r="C51" s="15" t="s">
        <v>65</v>
      </c>
      <c r="D51" s="51"/>
      <c r="E51" s="51"/>
      <c r="F51" s="51"/>
      <c r="G51" s="51"/>
      <c r="H51" s="51"/>
      <c r="I51" s="51"/>
      <c r="J51" s="50"/>
      <c r="K51" s="50"/>
    </row>
    <row r="52" spans="2:11" x14ac:dyDescent="0.3">
      <c r="B52" s="251" t="s">
        <v>49</v>
      </c>
      <c r="C52" t="s">
        <v>62</v>
      </c>
      <c r="D52" s="51"/>
      <c r="E52" s="51"/>
      <c r="F52" s="51"/>
      <c r="G52" s="51"/>
      <c r="H52" s="51"/>
      <c r="I52" s="51"/>
      <c r="J52" s="50"/>
      <c r="K52" s="50"/>
    </row>
    <row r="53" spans="2:11" x14ac:dyDescent="0.3">
      <c r="B53" s="251"/>
      <c r="C53" t="s">
        <v>63</v>
      </c>
      <c r="D53" s="51"/>
      <c r="E53" s="51"/>
      <c r="F53" s="51"/>
      <c r="G53" s="51"/>
      <c r="H53" s="51"/>
      <c r="I53" s="51"/>
      <c r="J53" s="50"/>
      <c r="K53" s="50"/>
    </row>
    <row r="54" spans="2:11" x14ac:dyDescent="0.3">
      <c r="B54" s="251"/>
      <c r="C54" t="s">
        <v>64</v>
      </c>
      <c r="D54" s="51"/>
      <c r="E54" s="51"/>
      <c r="F54" s="51"/>
      <c r="G54" s="51"/>
      <c r="H54" s="51"/>
      <c r="I54" s="51"/>
      <c r="J54" s="50"/>
      <c r="K54" s="50"/>
    </row>
    <row r="55" spans="2:11" x14ac:dyDescent="0.3">
      <c r="B55" s="252"/>
      <c r="C55" s="9" t="s">
        <v>65</v>
      </c>
      <c r="D55" s="51"/>
      <c r="E55" s="51"/>
      <c r="F55" s="51"/>
      <c r="G55" s="51"/>
      <c r="H55" s="51"/>
      <c r="I55" s="51"/>
      <c r="J55" s="50"/>
      <c r="K55" s="50"/>
    </row>
    <row r="56" spans="2:11" x14ac:dyDescent="0.3">
      <c r="B56" s="23"/>
    </row>
    <row r="57" spans="2:11" x14ac:dyDescent="0.3">
      <c r="B57" s="24" t="s">
        <v>28</v>
      </c>
    </row>
    <row r="58" spans="2:11" x14ac:dyDescent="0.3">
      <c r="B58" s="24" t="s">
        <v>29</v>
      </c>
    </row>
    <row r="59" spans="2:11" x14ac:dyDescent="0.3">
      <c r="B59" s="24" t="s">
        <v>68</v>
      </c>
    </row>
    <row r="60" spans="2:11" x14ac:dyDescent="0.3">
      <c r="B60" s="24" t="s">
        <v>52</v>
      </c>
    </row>
    <row r="61" spans="2:11" x14ac:dyDescent="0.3">
      <c r="B61" s="24" t="s">
        <v>69</v>
      </c>
    </row>
    <row r="62" spans="2:11" x14ac:dyDescent="0.3">
      <c r="B62" s="24" t="s">
        <v>70</v>
      </c>
    </row>
    <row r="63" spans="2:11" x14ac:dyDescent="0.3">
      <c r="B63" s="24" t="s">
        <v>71</v>
      </c>
    </row>
    <row r="66" spans="2:10" ht="14.4" x14ac:dyDescent="0.35">
      <c r="B66" s="2" t="s">
        <v>72</v>
      </c>
    </row>
    <row r="68" spans="2:10" s="33" customFormat="1" ht="48" customHeight="1" x14ac:dyDescent="0.3">
      <c r="B68" s="28" t="s">
        <v>8</v>
      </c>
      <c r="C68" s="28" t="s">
        <v>73</v>
      </c>
      <c r="D68" s="28" t="s">
        <v>74</v>
      </c>
      <c r="E68" s="28" t="s">
        <v>75</v>
      </c>
      <c r="F68" s="28" t="s">
        <v>76</v>
      </c>
      <c r="G68" s="260" t="s">
        <v>77</v>
      </c>
      <c r="H68" s="260"/>
      <c r="I68" s="260"/>
      <c r="J68" s="260"/>
    </row>
    <row r="69" spans="2:10" s="21" customFormat="1" ht="48" x14ac:dyDescent="0.3">
      <c r="B69" s="34"/>
      <c r="C69" s="34"/>
      <c r="D69" s="34"/>
      <c r="E69" s="34"/>
      <c r="F69" s="34"/>
      <c r="G69" s="34" t="s">
        <v>78</v>
      </c>
      <c r="H69" s="34" t="s">
        <v>9</v>
      </c>
      <c r="I69" s="34" t="s">
        <v>44</v>
      </c>
      <c r="J69" s="34" t="s">
        <v>20</v>
      </c>
    </row>
    <row r="70" spans="2:10" x14ac:dyDescent="0.3">
      <c r="B70" t="s">
        <v>79</v>
      </c>
      <c r="C70" s="48"/>
      <c r="D70" s="48"/>
      <c r="E70" s="48"/>
      <c r="F70" s="48"/>
      <c r="G70" s="48"/>
      <c r="H70" s="48"/>
      <c r="I70" s="48"/>
      <c r="J70" s="48"/>
    </row>
    <row r="71" spans="2:10" x14ac:dyDescent="0.3">
      <c r="B71" t="s">
        <v>80</v>
      </c>
      <c r="C71" s="48"/>
      <c r="D71" s="48"/>
      <c r="E71" s="48"/>
      <c r="F71" s="48"/>
      <c r="G71" s="48"/>
      <c r="H71" s="48"/>
      <c r="I71" s="48"/>
      <c r="J71" s="48"/>
    </row>
    <row r="72" spans="2:10" x14ac:dyDescent="0.3">
      <c r="B72" t="s">
        <v>81</v>
      </c>
      <c r="C72" s="48"/>
      <c r="D72" s="48"/>
      <c r="E72" s="48"/>
      <c r="F72" s="48"/>
      <c r="G72" s="48"/>
      <c r="H72" s="48"/>
      <c r="I72" s="48"/>
      <c r="J72" s="48"/>
    </row>
    <row r="74" spans="2:10" x14ac:dyDescent="0.3">
      <c r="B74" s="24" t="s">
        <v>28</v>
      </c>
    </row>
    <row r="75" spans="2:10" x14ac:dyDescent="0.3">
      <c r="B75" t="s">
        <v>29</v>
      </c>
    </row>
    <row r="76" spans="2:10" x14ac:dyDescent="0.3">
      <c r="B76" t="s">
        <v>82</v>
      </c>
    </row>
    <row r="77" spans="2:10" x14ac:dyDescent="0.3">
      <c r="B77" t="s">
        <v>83</v>
      </c>
    </row>
    <row r="78" spans="2:10" x14ac:dyDescent="0.3">
      <c r="B78" t="s">
        <v>84</v>
      </c>
    </row>
    <row r="82" spans="2:10" ht="14.4" x14ac:dyDescent="0.35">
      <c r="B82" s="2" t="s">
        <v>85</v>
      </c>
    </row>
    <row r="85" spans="2:10" ht="24" customHeight="1" x14ac:dyDescent="0.3">
      <c r="B85" s="259" t="s">
        <v>86</v>
      </c>
      <c r="C85" s="258"/>
      <c r="D85" s="258"/>
      <c r="E85" s="258"/>
      <c r="F85" s="258"/>
      <c r="G85" s="258"/>
      <c r="H85" s="258"/>
      <c r="I85" s="258"/>
      <c r="J85" s="258"/>
    </row>
    <row r="86" spans="2:10" x14ac:dyDescent="0.3">
      <c r="B86" s="259"/>
      <c r="C86" s="258"/>
      <c r="D86" s="258"/>
      <c r="E86" s="258"/>
      <c r="F86" s="258"/>
      <c r="G86" s="258"/>
      <c r="H86" s="258"/>
      <c r="I86" s="258"/>
      <c r="J86" s="258"/>
    </row>
    <row r="87" spans="2:10" x14ac:dyDescent="0.3">
      <c r="B87" s="259"/>
      <c r="C87" s="258"/>
      <c r="D87" s="258"/>
      <c r="E87" s="258"/>
      <c r="F87" s="258"/>
      <c r="G87" s="258"/>
      <c r="H87" s="258"/>
      <c r="I87" s="258"/>
      <c r="J87" s="258"/>
    </row>
    <row r="88" spans="2:10" x14ac:dyDescent="0.3">
      <c r="B88" s="259"/>
      <c r="C88" s="258"/>
      <c r="D88" s="258"/>
      <c r="E88" s="258"/>
      <c r="F88" s="258"/>
      <c r="G88" s="258"/>
      <c r="H88" s="258"/>
      <c r="I88" s="258"/>
      <c r="J88" s="258"/>
    </row>
    <row r="89" spans="2:10" x14ac:dyDescent="0.3">
      <c r="B89" s="259"/>
      <c r="C89" s="258"/>
      <c r="D89" s="258"/>
      <c r="E89" s="258"/>
      <c r="F89" s="258"/>
      <c r="G89" s="258"/>
      <c r="H89" s="258"/>
      <c r="I89" s="258"/>
      <c r="J89" s="258"/>
    </row>
    <row r="90" spans="2:10" x14ac:dyDescent="0.3">
      <c r="B90" s="259"/>
      <c r="C90" s="258"/>
      <c r="D90" s="258"/>
      <c r="E90" s="258"/>
      <c r="F90" s="258"/>
      <c r="G90" s="258"/>
      <c r="H90" s="258"/>
      <c r="I90" s="258"/>
      <c r="J90" s="258"/>
    </row>
  </sheetData>
  <mergeCells count="20">
    <mergeCell ref="C85:J90"/>
    <mergeCell ref="B85:B90"/>
    <mergeCell ref="B40:B43"/>
    <mergeCell ref="B44:B47"/>
    <mergeCell ref="B48:B51"/>
    <mergeCell ref="B52:B55"/>
    <mergeCell ref="G68:J68"/>
    <mergeCell ref="O10:Q10"/>
    <mergeCell ref="R10:T10"/>
    <mergeCell ref="U10:W10"/>
    <mergeCell ref="B36:B39"/>
    <mergeCell ref="C10:E10"/>
    <mergeCell ref="F10:H10"/>
    <mergeCell ref="I10:K10"/>
    <mergeCell ref="L10:N10"/>
    <mergeCell ref="D30:E30"/>
    <mergeCell ref="F30:G30"/>
    <mergeCell ref="H30:I30"/>
    <mergeCell ref="J30:K30"/>
    <mergeCell ref="B32:B3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95C01-847B-41D7-9EBD-9E2990894292}">
  <sheetPr>
    <tabColor theme="7" tint="0.39997558519241921"/>
  </sheetPr>
  <dimension ref="B2:G16"/>
  <sheetViews>
    <sheetView showGridLines="0" workbookViewId="0"/>
  </sheetViews>
  <sheetFormatPr baseColWidth="10" defaultColWidth="9.140625" defaultRowHeight="12" x14ac:dyDescent="0.3"/>
  <cols>
    <col min="2" max="2" width="94.28515625" customWidth="1"/>
    <col min="3" max="7" width="34.140625" customWidth="1"/>
    <col min="8" max="24" width="15.140625" customWidth="1"/>
  </cols>
  <sheetData>
    <row r="2" spans="2:7" ht="16.8" thickBot="1" x14ac:dyDescent="0.4">
      <c r="B2" s="4" t="s">
        <v>2</v>
      </c>
    </row>
    <row r="3" spans="2:7" ht="12.6" thickTop="1" x14ac:dyDescent="0.3"/>
    <row r="4" spans="2:7" ht="15" thickBot="1" x14ac:dyDescent="0.35">
      <c r="B4" s="1" t="s">
        <v>6</v>
      </c>
    </row>
    <row r="6" spans="2:7" x14ac:dyDescent="0.3">
      <c r="B6" t="s">
        <v>87</v>
      </c>
    </row>
    <row r="8" spans="2:7" ht="24" x14ac:dyDescent="0.3">
      <c r="B8" s="20" t="s">
        <v>88</v>
      </c>
      <c r="C8" s="20" t="s">
        <v>73</v>
      </c>
      <c r="D8" s="20" t="s">
        <v>89</v>
      </c>
      <c r="E8" s="20" t="s">
        <v>9</v>
      </c>
      <c r="F8" s="20" t="s">
        <v>76</v>
      </c>
      <c r="G8" s="20" t="s">
        <v>90</v>
      </c>
    </row>
    <row r="9" spans="2:7" x14ac:dyDescent="0.3">
      <c r="B9" t="s">
        <v>91</v>
      </c>
      <c r="C9" s="48"/>
      <c r="D9" s="48">
        <v>25</v>
      </c>
      <c r="E9" s="48" t="s">
        <v>92</v>
      </c>
      <c r="F9" s="48"/>
      <c r="G9" s="48"/>
    </row>
    <row r="10" spans="2:7" x14ac:dyDescent="0.3">
      <c r="B10" t="s">
        <v>93</v>
      </c>
      <c r="C10" s="48"/>
      <c r="D10" s="48">
        <v>5</v>
      </c>
      <c r="E10" s="48" t="s">
        <v>94</v>
      </c>
      <c r="F10" s="48"/>
      <c r="G10" s="48"/>
    </row>
    <row r="11" spans="2:7" x14ac:dyDescent="0.3">
      <c r="B11" t="s">
        <v>95</v>
      </c>
      <c r="C11" s="48"/>
      <c r="D11" s="48">
        <v>8.3000000000000007</v>
      </c>
      <c r="E11" s="48" t="s">
        <v>96</v>
      </c>
      <c r="F11" s="48"/>
      <c r="G11" s="48"/>
    </row>
    <row r="12" spans="2:7" x14ac:dyDescent="0.3">
      <c r="B12" t="s">
        <v>97</v>
      </c>
      <c r="C12" s="48"/>
      <c r="D12" s="48"/>
      <c r="E12" s="48" t="s">
        <v>98</v>
      </c>
      <c r="F12" s="48"/>
      <c r="G12" s="48"/>
    </row>
    <row r="13" spans="2:7" ht="48" x14ac:dyDescent="0.3">
      <c r="B13" t="s">
        <v>99</v>
      </c>
      <c r="C13" s="226" t="s">
        <v>589</v>
      </c>
      <c r="D13" s="48">
        <v>460</v>
      </c>
      <c r="E13" s="48" t="s">
        <v>100</v>
      </c>
      <c r="F13" s="48"/>
      <c r="G13" s="48"/>
    </row>
    <row r="14" spans="2:7" x14ac:dyDescent="0.3">
      <c r="B14" t="s">
        <v>101</v>
      </c>
      <c r="C14" s="48"/>
      <c r="D14" s="48">
        <v>22000</v>
      </c>
      <c r="E14" s="48"/>
      <c r="F14" s="48"/>
      <c r="G14" s="48"/>
    </row>
    <row r="15" spans="2:7" x14ac:dyDescent="0.3">
      <c r="B15" t="s">
        <v>102</v>
      </c>
      <c r="C15" s="48"/>
      <c r="D15" s="48">
        <v>76</v>
      </c>
      <c r="E15" s="48" t="s">
        <v>103</v>
      </c>
      <c r="F15" s="48"/>
      <c r="G15" s="48"/>
    </row>
    <row r="16" spans="2:7" x14ac:dyDescent="0.3">
      <c r="B16" s="5" t="s">
        <v>81</v>
      </c>
      <c r="C16" s="48"/>
      <c r="D16" s="48"/>
      <c r="E16" s="48"/>
      <c r="F16" s="48"/>
      <c r="G16" s="48"/>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0400A-A7FD-4B5B-8112-1A23EEB75419}">
  <sheetPr>
    <tabColor theme="6" tint="0.79998168889431442"/>
  </sheetPr>
  <dimension ref="B2:B10"/>
  <sheetViews>
    <sheetView showGridLines="0" workbookViewId="0"/>
  </sheetViews>
  <sheetFormatPr baseColWidth="10" defaultColWidth="9.140625" defaultRowHeight="12" x14ac:dyDescent="0.3"/>
  <cols>
    <col min="2" max="2" width="94.28515625" customWidth="1"/>
    <col min="3" max="23" width="15.140625" customWidth="1"/>
  </cols>
  <sheetData>
    <row r="2" spans="2:2" ht="16.8" thickBot="1" x14ac:dyDescent="0.4">
      <c r="B2" s="4" t="s">
        <v>104</v>
      </c>
    </row>
    <row r="3" spans="2:2" ht="12.6" thickTop="1" x14ac:dyDescent="0.3"/>
    <row r="4" spans="2:2" ht="15" thickBot="1" x14ac:dyDescent="0.35">
      <c r="B4" s="1" t="s">
        <v>3</v>
      </c>
    </row>
    <row r="5" spans="2:2" s="25" customFormat="1" ht="19.05" customHeight="1" x14ac:dyDescent="0.3">
      <c r="B5" s="26" t="s">
        <v>178</v>
      </c>
    </row>
    <row r="6" spans="2:2" s="25" customFormat="1" ht="19.05" customHeight="1" x14ac:dyDescent="0.3">
      <c r="B6" s="26" t="s">
        <v>276</v>
      </c>
    </row>
    <row r="7" spans="2:2" s="25" customFormat="1" ht="19.05" customHeight="1" x14ac:dyDescent="0.3">
      <c r="B7" s="83" t="s">
        <v>284</v>
      </c>
    </row>
    <row r="8" spans="2:2" ht="19.05" customHeight="1" x14ac:dyDescent="0.3">
      <c r="B8" s="83" t="s">
        <v>329</v>
      </c>
    </row>
    <row r="9" spans="2:2" ht="19.05" customHeight="1" x14ac:dyDescent="0.3">
      <c r="B9" s="83" t="s">
        <v>352</v>
      </c>
    </row>
    <row r="10" spans="2:2" ht="19.05" customHeight="1" x14ac:dyDescent="0.3">
      <c r="B10" s="26" t="s">
        <v>105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A6143-163D-49CD-B897-4816F94219B9}">
  <sheetPr>
    <tabColor theme="6" tint="0.79998168889431442"/>
  </sheetPr>
  <dimension ref="B2:BM59"/>
  <sheetViews>
    <sheetView showGridLines="0" topLeftCell="A32" zoomScale="102" zoomScaleNormal="100" workbookViewId="0">
      <selection activeCell="AM33" sqref="AM33"/>
    </sheetView>
  </sheetViews>
  <sheetFormatPr baseColWidth="10" defaultColWidth="9.140625" defaultRowHeight="12" outlineLevelCol="1" x14ac:dyDescent="0.3"/>
  <cols>
    <col min="2" max="2" width="94.28515625" customWidth="1" outlineLevel="1"/>
    <col min="3" max="5" width="29" customWidth="1" outlineLevel="1"/>
    <col min="6" max="11" width="29.42578125" customWidth="1" outlineLevel="1"/>
    <col min="12" max="12" width="66.140625" customWidth="1" outlineLevel="1"/>
    <col min="13" max="32" width="29.42578125" customWidth="1" outlineLevel="1"/>
    <col min="33" max="33" width="29.42578125" customWidth="1"/>
    <col min="34" max="35" width="29.42578125" customWidth="1" outlineLevel="1"/>
    <col min="36" max="42" width="29.140625" customWidth="1" outlineLevel="1"/>
    <col min="43" max="43" width="29.140625" customWidth="1"/>
    <col min="44" max="64" width="29.140625" customWidth="1" outlineLevel="1"/>
    <col min="65" max="75" width="29.140625" customWidth="1"/>
  </cols>
  <sheetData>
    <row r="2" spans="2:65" ht="16.8" thickBot="1" x14ac:dyDescent="0.4">
      <c r="B2" s="4" t="s">
        <v>104</v>
      </c>
    </row>
    <row r="3" spans="2:65" ht="12.6" thickTop="1" x14ac:dyDescent="0.3"/>
    <row r="4" spans="2:65" ht="15" thickBot="1" x14ac:dyDescent="0.35">
      <c r="B4" s="1" t="s">
        <v>178</v>
      </c>
    </row>
    <row r="6" spans="2:65" x14ac:dyDescent="0.3">
      <c r="B6" t="s">
        <v>227</v>
      </c>
      <c r="C6" s="231"/>
    </row>
    <row r="8" spans="2:65" s="32" customFormat="1" ht="17.55" customHeight="1" x14ac:dyDescent="0.3">
      <c r="B8" s="277" t="s">
        <v>618</v>
      </c>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9"/>
      <c r="AH8" s="275" t="s">
        <v>619</v>
      </c>
      <c r="AI8" s="275"/>
      <c r="AJ8" s="275"/>
      <c r="AK8" s="275"/>
      <c r="AL8" s="275"/>
      <c r="AM8" s="275"/>
      <c r="AN8" s="275"/>
      <c r="AO8" s="275"/>
      <c r="AP8" s="275"/>
      <c r="AQ8" s="276"/>
      <c r="AR8" s="272" t="s">
        <v>620</v>
      </c>
      <c r="AS8" s="273"/>
      <c r="AT8" s="273"/>
      <c r="AU8" s="273"/>
      <c r="AV8" s="273"/>
      <c r="AW8" s="273"/>
      <c r="AX8" s="273"/>
      <c r="AY8" s="273"/>
      <c r="AZ8" s="273"/>
      <c r="BA8" s="273"/>
      <c r="BB8" s="273"/>
      <c r="BC8" s="273"/>
      <c r="BD8" s="273"/>
      <c r="BE8" s="273"/>
      <c r="BF8" s="273"/>
      <c r="BG8" s="273"/>
      <c r="BH8" s="273"/>
      <c r="BI8" s="273"/>
      <c r="BJ8" s="273"/>
      <c r="BK8" s="273"/>
      <c r="BL8" s="273"/>
      <c r="BM8" s="274"/>
    </row>
    <row r="9" spans="2:65" s="32" customFormat="1" ht="24" customHeight="1" x14ac:dyDescent="0.3">
      <c r="B9" s="286" t="s">
        <v>179</v>
      </c>
      <c r="C9" s="261" t="s">
        <v>180</v>
      </c>
      <c r="D9" s="261" t="s">
        <v>181</v>
      </c>
      <c r="E9" s="261" t="s">
        <v>182</v>
      </c>
      <c r="F9" s="261" t="s">
        <v>183</v>
      </c>
      <c r="G9" s="261" t="s">
        <v>184</v>
      </c>
      <c r="H9" s="261" t="s">
        <v>185</v>
      </c>
      <c r="I9" s="261" t="s">
        <v>186</v>
      </c>
      <c r="J9" s="261" t="s">
        <v>187</v>
      </c>
      <c r="K9" s="261" t="s">
        <v>188</v>
      </c>
      <c r="L9" s="261" t="s">
        <v>189</v>
      </c>
      <c r="M9" s="261" t="s">
        <v>190</v>
      </c>
      <c r="N9" s="263" t="s">
        <v>191</v>
      </c>
      <c r="O9" s="249"/>
      <c r="P9" s="264"/>
      <c r="Q9" s="261" t="s">
        <v>195</v>
      </c>
      <c r="R9" s="263" t="s">
        <v>196</v>
      </c>
      <c r="S9" s="264"/>
      <c r="T9" s="263" t="s">
        <v>199</v>
      </c>
      <c r="U9" s="264"/>
      <c r="V9" s="263" t="s">
        <v>202</v>
      </c>
      <c r="W9" s="249"/>
      <c r="X9" s="264"/>
      <c r="Y9" s="261" t="s">
        <v>204</v>
      </c>
      <c r="Z9" s="261" t="s">
        <v>205</v>
      </c>
      <c r="AA9" s="261" t="s">
        <v>520</v>
      </c>
      <c r="AB9" s="249" t="s">
        <v>206</v>
      </c>
      <c r="AC9" s="249"/>
      <c r="AD9" s="249"/>
      <c r="AE9" s="264"/>
      <c r="AF9" s="261" t="s">
        <v>207</v>
      </c>
      <c r="AG9" s="262" t="s">
        <v>208</v>
      </c>
      <c r="AH9" s="280" t="s">
        <v>209</v>
      </c>
      <c r="AI9" s="280"/>
      <c r="AJ9" s="280"/>
      <c r="AK9" s="280"/>
      <c r="AL9" s="280"/>
      <c r="AM9" s="281"/>
      <c r="AN9" s="282" t="s">
        <v>217</v>
      </c>
      <c r="AO9" s="280"/>
      <c r="AP9" s="280"/>
      <c r="AQ9" s="283"/>
      <c r="AR9" s="268" t="s">
        <v>219</v>
      </c>
      <c r="AS9" s="269"/>
      <c r="AT9" s="269"/>
      <c r="AU9" s="269"/>
      <c r="AV9" s="269"/>
      <c r="AW9" s="269"/>
      <c r="AX9" s="269"/>
      <c r="AY9" s="269"/>
      <c r="AZ9" s="269"/>
      <c r="BA9" s="269"/>
      <c r="BB9" s="270"/>
      <c r="BC9" s="269" t="s">
        <v>226</v>
      </c>
      <c r="BD9" s="269"/>
      <c r="BE9" s="269"/>
      <c r="BF9" s="269"/>
      <c r="BG9" s="269"/>
      <c r="BH9" s="269"/>
      <c r="BI9" s="269"/>
      <c r="BJ9" s="269"/>
      <c r="BK9" s="269"/>
      <c r="BL9" s="269"/>
      <c r="BM9" s="271"/>
    </row>
    <row r="10" spans="2:65" s="33" customFormat="1" ht="70.5" customHeight="1" x14ac:dyDescent="0.3">
      <c r="B10" s="286"/>
      <c r="C10" s="261"/>
      <c r="D10" s="261"/>
      <c r="E10" s="261"/>
      <c r="F10" s="261"/>
      <c r="G10" s="261"/>
      <c r="H10" s="261"/>
      <c r="I10" s="261"/>
      <c r="J10" s="261"/>
      <c r="K10" s="261"/>
      <c r="L10" s="261"/>
      <c r="M10" s="261"/>
      <c r="N10" s="265"/>
      <c r="O10" s="267"/>
      <c r="P10" s="266"/>
      <c r="Q10" s="261"/>
      <c r="R10" s="265"/>
      <c r="S10" s="266"/>
      <c r="T10" s="265"/>
      <c r="U10" s="266"/>
      <c r="V10" s="265"/>
      <c r="W10" s="267"/>
      <c r="X10" s="266"/>
      <c r="Y10" s="261"/>
      <c r="Z10" s="261"/>
      <c r="AA10" s="261"/>
      <c r="AB10" s="267"/>
      <c r="AC10" s="267"/>
      <c r="AD10" s="267"/>
      <c r="AE10" s="266"/>
      <c r="AF10" s="261"/>
      <c r="AG10" s="262"/>
      <c r="AH10" s="284" t="s">
        <v>210</v>
      </c>
      <c r="AI10" s="284"/>
      <c r="AJ10" s="284"/>
      <c r="AK10" s="285"/>
      <c r="AL10" s="57" t="s">
        <v>215</v>
      </c>
      <c r="AM10" s="58" t="s">
        <v>216</v>
      </c>
      <c r="AN10" s="57" t="s">
        <v>260</v>
      </c>
      <c r="AO10" s="58" t="s">
        <v>261</v>
      </c>
      <c r="AP10" s="58" t="s">
        <v>215</v>
      </c>
      <c r="AQ10" s="62" t="s">
        <v>216</v>
      </c>
      <c r="AR10" s="69" t="s">
        <v>218</v>
      </c>
      <c r="AS10" s="60" t="s">
        <v>220</v>
      </c>
      <c r="AT10" s="59" t="s">
        <v>221</v>
      </c>
      <c r="AU10" s="59" t="s">
        <v>262</v>
      </c>
      <c r="AV10" s="60" t="s">
        <v>600</v>
      </c>
      <c r="AW10" s="59" t="s">
        <v>222</v>
      </c>
      <c r="AX10" s="59" t="s">
        <v>223</v>
      </c>
      <c r="AY10" s="59" t="s">
        <v>224</v>
      </c>
      <c r="AZ10" s="59" t="s">
        <v>264</v>
      </c>
      <c r="BA10" s="59" t="s">
        <v>216</v>
      </c>
      <c r="BB10" s="59" t="s">
        <v>225</v>
      </c>
      <c r="BC10" s="59" t="s">
        <v>218</v>
      </c>
      <c r="BD10" s="59" t="s">
        <v>220</v>
      </c>
      <c r="BE10" s="59" t="s">
        <v>221</v>
      </c>
      <c r="BF10" s="59" t="s">
        <v>262</v>
      </c>
      <c r="BG10" s="59" t="s">
        <v>263</v>
      </c>
      <c r="BH10" s="59" t="s">
        <v>222</v>
      </c>
      <c r="BI10" s="60" t="s">
        <v>223</v>
      </c>
      <c r="BJ10" s="59" t="s">
        <v>224</v>
      </c>
      <c r="BK10" s="59" t="s">
        <v>264</v>
      </c>
      <c r="BL10" s="59" t="s">
        <v>216</v>
      </c>
      <c r="BM10" s="70" t="s">
        <v>225</v>
      </c>
    </row>
    <row r="11" spans="2:65" s="32" customFormat="1" x14ac:dyDescent="0.3">
      <c r="B11" s="66"/>
      <c r="C11" s="10"/>
      <c r="D11" s="10"/>
      <c r="E11" s="10"/>
      <c r="F11" s="10"/>
      <c r="G11" s="10"/>
      <c r="H11" s="10"/>
      <c r="I11" s="10"/>
      <c r="J11" s="10"/>
      <c r="K11" s="10"/>
      <c r="L11" s="10"/>
      <c r="M11" s="10"/>
      <c r="N11" s="10" t="s">
        <v>192</v>
      </c>
      <c r="O11" s="10" t="s">
        <v>193</v>
      </c>
      <c r="P11" s="10" t="s">
        <v>194</v>
      </c>
      <c r="Q11" s="10"/>
      <c r="R11" s="36" t="s">
        <v>197</v>
      </c>
      <c r="S11" s="37" t="s">
        <v>198</v>
      </c>
      <c r="T11" s="36" t="s">
        <v>200</v>
      </c>
      <c r="U11" s="37" t="s">
        <v>201</v>
      </c>
      <c r="V11" s="36" t="s">
        <v>73</v>
      </c>
      <c r="W11" s="34" t="s">
        <v>149</v>
      </c>
      <c r="X11" s="37" t="s">
        <v>203</v>
      </c>
      <c r="Y11" s="10"/>
      <c r="Z11" s="10"/>
      <c r="AA11" s="10"/>
      <c r="AB11" s="35" t="s">
        <v>10</v>
      </c>
      <c r="AC11" s="34" t="s">
        <v>203</v>
      </c>
      <c r="AD11" s="34" t="s">
        <v>149</v>
      </c>
      <c r="AE11" s="37" t="s">
        <v>9</v>
      </c>
      <c r="AF11" s="10"/>
      <c r="AG11" s="63"/>
      <c r="AH11" s="13" t="s">
        <v>211</v>
      </c>
      <c r="AI11" s="10" t="s">
        <v>212</v>
      </c>
      <c r="AJ11" s="10" t="s">
        <v>213</v>
      </c>
      <c r="AK11" s="38" t="s">
        <v>214</v>
      </c>
      <c r="AL11" s="10"/>
      <c r="AM11" s="10"/>
      <c r="AN11" s="10"/>
      <c r="AO11" s="10"/>
      <c r="AP11" s="10"/>
      <c r="AQ11" s="63"/>
      <c r="AR11" s="66"/>
      <c r="AS11" s="10"/>
      <c r="AT11" s="10"/>
      <c r="AU11" s="10"/>
      <c r="AV11" s="10"/>
      <c r="AW11" s="10"/>
      <c r="AX11" s="10"/>
      <c r="AY11" s="10"/>
      <c r="AZ11" s="10"/>
      <c r="BA11" s="10"/>
      <c r="BB11" s="10"/>
      <c r="BC11" s="10"/>
      <c r="BD11" s="10"/>
      <c r="BE11" s="10"/>
      <c r="BF11" s="10"/>
      <c r="BG11" s="10"/>
      <c r="BH11" s="10"/>
      <c r="BI11" s="10"/>
      <c r="BJ11" s="10"/>
      <c r="BK11" s="10"/>
      <c r="BL11" s="10"/>
      <c r="BM11" s="63"/>
    </row>
    <row r="12" spans="2:65" s="24" customFormat="1" ht="22.5" customHeight="1" x14ac:dyDescent="0.3">
      <c r="B12" s="67" t="s">
        <v>228</v>
      </c>
      <c r="C12" s="48" t="s">
        <v>530</v>
      </c>
      <c r="D12" s="49" t="s">
        <v>538</v>
      </c>
      <c r="E12" s="49"/>
      <c r="F12" s="49"/>
      <c r="G12" s="49"/>
      <c r="H12" s="49"/>
      <c r="I12" s="49"/>
      <c r="J12" s="48"/>
      <c r="K12" s="49"/>
      <c r="L12" s="49"/>
      <c r="M12" s="49"/>
      <c r="N12" s="48"/>
      <c r="O12" s="48"/>
      <c r="P12" s="48"/>
      <c r="Q12" s="49"/>
      <c r="R12" s="49"/>
      <c r="S12" s="48"/>
      <c r="T12" s="49"/>
      <c r="U12" s="49"/>
      <c r="V12" s="48"/>
      <c r="W12" s="48"/>
      <c r="X12" s="48"/>
      <c r="Y12" s="49"/>
      <c r="Z12" s="48"/>
      <c r="AA12" s="49"/>
      <c r="AB12" s="48"/>
      <c r="AC12" s="48"/>
      <c r="AD12" s="48"/>
      <c r="AE12" s="48"/>
      <c r="AF12" s="49"/>
      <c r="AG12" s="65"/>
      <c r="AH12" s="61"/>
      <c r="AI12" s="50"/>
      <c r="AJ12" s="50"/>
      <c r="AK12" s="50"/>
      <c r="AL12" s="50"/>
      <c r="AM12" s="50"/>
      <c r="AN12" s="50"/>
      <c r="AO12" s="50"/>
      <c r="AP12" s="50"/>
      <c r="AQ12" s="64"/>
      <c r="AR12" s="71"/>
      <c r="AS12" s="50"/>
      <c r="AT12" s="50"/>
      <c r="AU12" s="50"/>
      <c r="AV12" s="50"/>
      <c r="AW12" s="50"/>
      <c r="AX12" s="50"/>
      <c r="AY12" s="50"/>
      <c r="AZ12" s="50"/>
      <c r="BA12" s="50"/>
      <c r="BB12" s="50"/>
      <c r="BC12" s="50"/>
      <c r="BD12" s="50"/>
      <c r="BE12" s="50"/>
      <c r="BF12" s="50"/>
      <c r="BG12" s="50"/>
      <c r="BH12" s="50"/>
      <c r="BI12" s="50"/>
      <c r="BJ12" s="50"/>
      <c r="BK12" s="50"/>
      <c r="BL12" s="50"/>
      <c r="BM12" s="64"/>
    </row>
    <row r="13" spans="2:65" s="24" customFormat="1" ht="22.5" customHeight="1" x14ac:dyDescent="0.3">
      <c r="B13" s="68" t="s">
        <v>229</v>
      </c>
      <c r="C13" s="48" t="s">
        <v>531</v>
      </c>
      <c r="D13" s="49" t="s">
        <v>539</v>
      </c>
      <c r="E13" s="49"/>
      <c r="F13" s="49"/>
      <c r="G13" s="49"/>
      <c r="H13" s="49"/>
      <c r="I13" s="49"/>
      <c r="J13" s="48"/>
      <c r="K13" s="49"/>
      <c r="L13" s="49"/>
      <c r="M13" s="49"/>
      <c r="N13" s="48"/>
      <c r="O13" s="48"/>
      <c r="P13" s="48"/>
      <c r="Q13" s="49"/>
      <c r="R13" s="49"/>
      <c r="S13" s="48"/>
      <c r="T13" s="49"/>
      <c r="U13" s="49"/>
      <c r="V13" s="48"/>
      <c r="W13" s="48"/>
      <c r="X13" s="48"/>
      <c r="Y13" s="49"/>
      <c r="Z13" s="48"/>
      <c r="AA13" s="49"/>
      <c r="AB13" s="48"/>
      <c r="AC13" s="48"/>
      <c r="AD13" s="48"/>
      <c r="AE13" s="48"/>
      <c r="AF13" s="49"/>
      <c r="AG13" s="65"/>
      <c r="AH13" s="61"/>
      <c r="AI13" s="50"/>
      <c r="AJ13" s="50"/>
      <c r="AK13" s="50"/>
      <c r="AL13" s="50"/>
      <c r="AM13" s="50"/>
      <c r="AN13" s="50"/>
      <c r="AO13" s="50"/>
      <c r="AP13" s="50"/>
      <c r="AQ13" s="64"/>
      <c r="AR13" s="71"/>
      <c r="AS13" s="50"/>
      <c r="AT13" s="50"/>
      <c r="AU13" s="50"/>
      <c r="AV13" s="50"/>
      <c r="AW13" s="50"/>
      <c r="AX13" s="50"/>
      <c r="AY13" s="50"/>
      <c r="AZ13" s="50"/>
      <c r="BA13" s="50"/>
      <c r="BB13" s="50"/>
      <c r="BC13" s="50"/>
      <c r="BD13" s="50"/>
      <c r="BE13" s="50"/>
      <c r="BF13" s="50"/>
      <c r="BG13" s="50"/>
      <c r="BH13" s="50"/>
      <c r="BI13" s="50"/>
      <c r="BJ13" s="50"/>
      <c r="BK13" s="50"/>
      <c r="BL13" s="50"/>
      <c r="BM13" s="64"/>
    </row>
    <row r="14" spans="2:65" s="24" customFormat="1" ht="22.5" customHeight="1" x14ac:dyDescent="0.3">
      <c r="B14" s="68" t="s">
        <v>521</v>
      </c>
      <c r="C14" s="48" t="s">
        <v>532</v>
      </c>
      <c r="D14" s="49" t="s">
        <v>540</v>
      </c>
      <c r="E14" s="49"/>
      <c r="F14" s="49"/>
      <c r="G14" s="49"/>
      <c r="H14" s="49"/>
      <c r="I14" s="49"/>
      <c r="J14" s="48"/>
      <c r="K14" s="49"/>
      <c r="L14" s="49"/>
      <c r="M14" s="49"/>
      <c r="N14" s="48"/>
      <c r="O14" s="48"/>
      <c r="P14" s="48"/>
      <c r="Q14" s="49"/>
      <c r="R14" s="49"/>
      <c r="S14" s="48"/>
      <c r="T14" s="49"/>
      <c r="U14" s="49"/>
      <c r="V14" s="48"/>
      <c r="W14" s="48"/>
      <c r="X14" s="48"/>
      <c r="Y14" s="49"/>
      <c r="Z14" s="48"/>
      <c r="AA14" s="49"/>
      <c r="AB14" s="48"/>
      <c r="AC14" s="48"/>
      <c r="AD14" s="48"/>
      <c r="AE14" s="48"/>
      <c r="AF14" s="49"/>
      <c r="AG14" s="65"/>
      <c r="AH14" s="61"/>
      <c r="AI14" s="50"/>
      <c r="AJ14" s="50"/>
      <c r="AK14" s="50"/>
      <c r="AL14" s="50"/>
      <c r="AM14" s="50"/>
      <c r="AN14" s="50"/>
      <c r="AO14" s="50"/>
      <c r="AP14" s="50"/>
      <c r="AQ14" s="64"/>
      <c r="AR14" s="71"/>
      <c r="AS14" s="50"/>
      <c r="AT14" s="50"/>
      <c r="AU14" s="50"/>
      <c r="AV14" s="50"/>
      <c r="AW14" s="50"/>
      <c r="AX14" s="50"/>
      <c r="AY14" s="50"/>
      <c r="AZ14" s="50"/>
      <c r="BA14" s="50"/>
      <c r="BB14" s="50"/>
      <c r="BC14" s="50"/>
      <c r="BD14" s="50"/>
      <c r="BE14" s="50"/>
      <c r="BF14" s="50"/>
      <c r="BG14" s="50"/>
      <c r="BH14" s="50"/>
      <c r="BI14" s="50"/>
      <c r="BJ14" s="50"/>
      <c r="BK14" s="50"/>
      <c r="BL14" s="50"/>
      <c r="BM14" s="64"/>
    </row>
    <row r="15" spans="2:65" s="24" customFormat="1" ht="22.5" customHeight="1" x14ac:dyDescent="0.3">
      <c r="B15" s="68" t="s">
        <v>522</v>
      </c>
      <c r="C15" s="48" t="s">
        <v>533</v>
      </c>
      <c r="D15" s="49" t="s">
        <v>541</v>
      </c>
      <c r="E15" s="49"/>
      <c r="F15" s="49"/>
      <c r="G15" s="49"/>
      <c r="H15" s="49"/>
      <c r="I15" s="49"/>
      <c r="J15" s="48"/>
      <c r="K15" s="49"/>
      <c r="L15" s="49"/>
      <c r="M15" s="49"/>
      <c r="N15" s="48"/>
      <c r="O15" s="48"/>
      <c r="P15" s="48"/>
      <c r="Q15" s="49"/>
      <c r="R15" s="49"/>
      <c r="S15" s="48"/>
      <c r="T15" s="49"/>
      <c r="U15" s="49"/>
      <c r="V15" s="48"/>
      <c r="W15" s="48"/>
      <c r="X15" s="48"/>
      <c r="Y15" s="49"/>
      <c r="Z15" s="48"/>
      <c r="AA15" s="49"/>
      <c r="AB15" s="48"/>
      <c r="AC15" s="48"/>
      <c r="AD15" s="48"/>
      <c r="AE15" s="48"/>
      <c r="AF15" s="49"/>
      <c r="AG15" s="65"/>
      <c r="AH15" s="61"/>
      <c r="AI15" s="50"/>
      <c r="AJ15" s="50"/>
      <c r="AK15" s="50"/>
      <c r="AL15" s="50"/>
      <c r="AM15" s="50"/>
      <c r="AN15" s="50"/>
      <c r="AO15" s="50"/>
      <c r="AP15" s="50"/>
      <c r="AQ15" s="64"/>
      <c r="AR15" s="71"/>
      <c r="AS15" s="50"/>
      <c r="AT15" s="50"/>
      <c r="AU15" s="50"/>
      <c r="AV15" s="50"/>
      <c r="AW15" s="50"/>
      <c r="AX15" s="50"/>
      <c r="AY15" s="50"/>
      <c r="AZ15" s="50"/>
      <c r="BA15" s="50"/>
      <c r="BB15" s="50"/>
      <c r="BC15" s="50"/>
      <c r="BD15" s="50"/>
      <c r="BE15" s="50"/>
      <c r="BF15" s="50"/>
      <c r="BG15" s="50"/>
      <c r="BH15" s="50"/>
      <c r="BI15" s="50"/>
      <c r="BJ15" s="50"/>
      <c r="BK15" s="50"/>
      <c r="BL15" s="50"/>
      <c r="BM15" s="64"/>
    </row>
    <row r="16" spans="2:65" s="24" customFormat="1" ht="22.5" customHeight="1" x14ac:dyDescent="0.3">
      <c r="B16" s="68" t="s">
        <v>526</v>
      </c>
      <c r="C16" s="48" t="s">
        <v>534</v>
      </c>
      <c r="D16" s="49" t="s">
        <v>542</v>
      </c>
      <c r="E16" s="49"/>
      <c r="F16" s="49"/>
      <c r="G16" s="49"/>
      <c r="H16" s="49"/>
      <c r="I16" s="49"/>
      <c r="J16" s="48"/>
      <c r="K16" s="49"/>
      <c r="L16" s="49"/>
      <c r="M16" s="49"/>
      <c r="N16" s="48"/>
      <c r="O16" s="48"/>
      <c r="P16" s="48"/>
      <c r="Q16" s="49"/>
      <c r="R16" s="49"/>
      <c r="S16" s="48"/>
      <c r="T16" s="49"/>
      <c r="U16" s="49"/>
      <c r="V16" s="48"/>
      <c r="W16" s="48"/>
      <c r="X16" s="48"/>
      <c r="Y16" s="49"/>
      <c r="Z16" s="48"/>
      <c r="AA16" s="49"/>
      <c r="AB16" s="48"/>
      <c r="AC16" s="48"/>
      <c r="AD16" s="48"/>
      <c r="AE16" s="48"/>
      <c r="AF16" s="49"/>
      <c r="AG16" s="65"/>
      <c r="AH16" s="61"/>
      <c r="AI16" s="50"/>
      <c r="AJ16" s="50"/>
      <c r="AK16" s="50"/>
      <c r="AL16" s="50"/>
      <c r="AM16" s="50"/>
      <c r="AN16" s="50"/>
      <c r="AO16" s="50"/>
      <c r="AP16" s="50"/>
      <c r="AQ16" s="64"/>
      <c r="AR16" s="71"/>
      <c r="AS16" s="50"/>
      <c r="AT16" s="50"/>
      <c r="AU16" s="50"/>
      <c r="AV16" s="50"/>
      <c r="AW16" s="50"/>
      <c r="AX16" s="50"/>
      <c r="AY16" s="50"/>
      <c r="AZ16" s="50"/>
      <c r="BA16" s="50"/>
      <c r="BB16" s="50"/>
      <c r="BC16" s="50"/>
      <c r="BD16" s="50"/>
      <c r="BE16" s="50"/>
      <c r="BF16" s="50"/>
      <c r="BG16" s="50"/>
      <c r="BH16" s="50"/>
      <c r="BI16" s="50"/>
      <c r="BJ16" s="50"/>
      <c r="BK16" s="50"/>
      <c r="BL16" s="50"/>
      <c r="BM16" s="64"/>
    </row>
    <row r="17" spans="2:65" s="24" customFormat="1" ht="22.5" customHeight="1" x14ac:dyDescent="0.3">
      <c r="B17" s="68" t="s">
        <v>527</v>
      </c>
      <c r="C17" s="48" t="s">
        <v>535</v>
      </c>
      <c r="D17" s="49" t="s">
        <v>543</v>
      </c>
      <c r="E17" s="49"/>
      <c r="F17" s="49"/>
      <c r="G17" s="49"/>
      <c r="H17" s="49"/>
      <c r="I17" s="49"/>
      <c r="J17" s="48"/>
      <c r="K17" s="49"/>
      <c r="L17" s="49"/>
      <c r="M17" s="49"/>
      <c r="N17" s="48"/>
      <c r="O17" s="48"/>
      <c r="P17" s="48"/>
      <c r="Q17" s="49"/>
      <c r="R17" s="49"/>
      <c r="S17" s="48"/>
      <c r="T17" s="49"/>
      <c r="U17" s="49"/>
      <c r="V17" s="48"/>
      <c r="W17" s="48"/>
      <c r="X17" s="48"/>
      <c r="Y17" s="49"/>
      <c r="Z17" s="48"/>
      <c r="AA17" s="49"/>
      <c r="AB17" s="48"/>
      <c r="AC17" s="48"/>
      <c r="AD17" s="48"/>
      <c r="AE17" s="48"/>
      <c r="AF17" s="49"/>
      <c r="AG17" s="65"/>
      <c r="AH17" s="61"/>
      <c r="AI17" s="50"/>
      <c r="AJ17" s="50"/>
      <c r="AK17" s="50"/>
      <c r="AL17" s="50"/>
      <c r="AM17" s="50"/>
      <c r="AN17" s="50"/>
      <c r="AO17" s="50"/>
      <c r="AP17" s="50"/>
      <c r="AQ17" s="64"/>
      <c r="AR17" s="71"/>
      <c r="AS17" s="50"/>
      <c r="AT17" s="50"/>
      <c r="AU17" s="50"/>
      <c r="AV17" s="50"/>
      <c r="AW17" s="50"/>
      <c r="AX17" s="50"/>
      <c r="AY17" s="50"/>
      <c r="AZ17" s="50"/>
      <c r="BA17" s="50"/>
      <c r="BB17" s="50"/>
      <c r="BC17" s="50"/>
      <c r="BD17" s="50"/>
      <c r="BE17" s="50"/>
      <c r="BF17" s="50"/>
      <c r="BG17" s="50"/>
      <c r="BH17" s="50"/>
      <c r="BI17" s="50"/>
      <c r="BJ17" s="50"/>
      <c r="BK17" s="50"/>
      <c r="BL17" s="50"/>
      <c r="BM17" s="64"/>
    </row>
    <row r="18" spans="2:65" s="24" customFormat="1" ht="22.5" customHeight="1" x14ac:dyDescent="0.3">
      <c r="B18" s="68" t="s">
        <v>528</v>
      </c>
      <c r="C18" s="48" t="s">
        <v>536</v>
      </c>
      <c r="D18" s="49" t="s">
        <v>544</v>
      </c>
      <c r="E18" s="49"/>
      <c r="F18" s="49"/>
      <c r="G18" s="49"/>
      <c r="H18" s="49"/>
      <c r="I18" s="49"/>
      <c r="J18" s="48"/>
      <c r="K18" s="49"/>
      <c r="L18" s="49"/>
      <c r="M18" s="49"/>
      <c r="N18" s="48"/>
      <c r="O18" s="48"/>
      <c r="P18" s="48"/>
      <c r="Q18" s="49"/>
      <c r="R18" s="49"/>
      <c r="S18" s="48"/>
      <c r="T18" s="49"/>
      <c r="U18" s="49"/>
      <c r="V18" s="48"/>
      <c r="W18" s="48"/>
      <c r="X18" s="48"/>
      <c r="Y18" s="49"/>
      <c r="Z18" s="48"/>
      <c r="AA18" s="49"/>
      <c r="AB18" s="48"/>
      <c r="AC18" s="48"/>
      <c r="AD18" s="48"/>
      <c r="AE18" s="48"/>
      <c r="AF18" s="49"/>
      <c r="AG18" s="65"/>
      <c r="AH18" s="61"/>
      <c r="AI18" s="50"/>
      <c r="AJ18" s="50"/>
      <c r="AK18" s="50"/>
      <c r="AL18" s="50"/>
      <c r="AM18" s="50"/>
      <c r="AN18" s="50"/>
      <c r="AO18" s="50"/>
      <c r="AP18" s="50"/>
      <c r="AQ18" s="64"/>
      <c r="AR18" s="71"/>
      <c r="AS18" s="50"/>
      <c r="AT18" s="50"/>
      <c r="AU18" s="50"/>
      <c r="AV18" s="50"/>
      <c r="AW18" s="50"/>
      <c r="AX18" s="50"/>
      <c r="AY18" s="50"/>
      <c r="AZ18" s="50"/>
      <c r="BA18" s="50"/>
      <c r="BB18" s="50"/>
      <c r="BC18" s="50"/>
      <c r="BD18" s="50"/>
      <c r="BE18" s="50"/>
      <c r="BF18" s="50"/>
      <c r="BG18" s="50"/>
      <c r="BH18" s="50"/>
      <c r="BI18" s="50"/>
      <c r="BJ18" s="50"/>
      <c r="BK18" s="50"/>
      <c r="BL18" s="50"/>
      <c r="BM18" s="64"/>
    </row>
    <row r="19" spans="2:65" s="24" customFormat="1" ht="22.5" customHeight="1" x14ac:dyDescent="0.3">
      <c r="B19" s="68" t="s">
        <v>529</v>
      </c>
      <c r="C19" s="48" t="s">
        <v>537</v>
      </c>
      <c r="D19" s="49" t="s">
        <v>545</v>
      </c>
      <c r="E19" s="49"/>
      <c r="F19" s="49"/>
      <c r="G19" s="49"/>
      <c r="H19" s="49"/>
      <c r="I19" s="49"/>
      <c r="J19" s="48"/>
      <c r="K19" s="49"/>
      <c r="L19" s="49"/>
      <c r="M19" s="49"/>
      <c r="N19" s="48"/>
      <c r="O19" s="48"/>
      <c r="P19" s="48"/>
      <c r="Q19" s="49"/>
      <c r="R19" s="49"/>
      <c r="S19" s="48"/>
      <c r="T19" s="49"/>
      <c r="U19" s="49"/>
      <c r="V19" s="48"/>
      <c r="W19" s="48"/>
      <c r="X19" s="48"/>
      <c r="Y19" s="49"/>
      <c r="Z19" s="48"/>
      <c r="AA19" s="49"/>
      <c r="AB19" s="48"/>
      <c r="AC19" s="48"/>
      <c r="AD19" s="48"/>
      <c r="AE19" s="48"/>
      <c r="AF19" s="49"/>
      <c r="AG19" s="65"/>
      <c r="AH19" s="61"/>
      <c r="AI19" s="50"/>
      <c r="AJ19" s="50"/>
      <c r="AK19" s="50"/>
      <c r="AL19" s="50"/>
      <c r="AM19" s="50"/>
      <c r="AN19" s="50"/>
      <c r="AO19" s="50"/>
      <c r="AP19" s="50"/>
      <c r="AQ19" s="64"/>
      <c r="AR19" s="71"/>
      <c r="AS19" s="50"/>
      <c r="AT19" s="50"/>
      <c r="AU19" s="50"/>
      <c r="AV19" s="50"/>
      <c r="AW19" s="50"/>
      <c r="AX19" s="50"/>
      <c r="AY19" s="50"/>
      <c r="AZ19" s="50"/>
      <c r="BA19" s="50"/>
      <c r="BB19" s="50"/>
      <c r="BC19" s="50"/>
      <c r="BD19" s="50"/>
      <c r="BE19" s="50"/>
      <c r="BF19" s="50"/>
      <c r="BG19" s="50"/>
      <c r="BH19" s="50"/>
      <c r="BI19" s="50"/>
      <c r="BJ19" s="50"/>
      <c r="BK19" s="50"/>
      <c r="BL19" s="50"/>
      <c r="BM19" s="64"/>
    </row>
    <row r="20" spans="2:65" s="24" customFormat="1" ht="22.5" customHeight="1" x14ac:dyDescent="0.3">
      <c r="B20" s="68" t="s">
        <v>546</v>
      </c>
      <c r="C20" s="48" t="s">
        <v>557</v>
      </c>
      <c r="D20" s="49" t="s">
        <v>564</v>
      </c>
      <c r="E20" s="49"/>
      <c r="F20" s="49"/>
      <c r="G20" s="49"/>
      <c r="H20" s="49"/>
      <c r="I20" s="49"/>
      <c r="J20" s="48"/>
      <c r="K20" s="49"/>
      <c r="L20" s="49"/>
      <c r="M20" s="49"/>
      <c r="N20" s="48"/>
      <c r="O20" s="48"/>
      <c r="P20" s="48"/>
      <c r="Q20" s="49"/>
      <c r="R20" s="49"/>
      <c r="S20" s="48"/>
      <c r="T20" s="49"/>
      <c r="U20" s="49"/>
      <c r="V20" s="48"/>
      <c r="W20" s="48"/>
      <c r="X20" s="48"/>
      <c r="Y20" s="49"/>
      <c r="Z20" s="48"/>
      <c r="AA20" s="49"/>
      <c r="AB20" s="48"/>
      <c r="AC20" s="48"/>
      <c r="AD20" s="48"/>
      <c r="AE20" s="48"/>
      <c r="AF20" s="49"/>
      <c r="AG20" s="65"/>
      <c r="AH20" s="61"/>
      <c r="AI20" s="50"/>
      <c r="AJ20" s="50"/>
      <c r="AK20" s="50"/>
      <c r="AL20" s="50"/>
      <c r="AM20" s="50"/>
      <c r="AN20" s="50"/>
      <c r="AO20" s="50"/>
      <c r="AP20" s="50"/>
      <c r="AQ20" s="64"/>
      <c r="AR20" s="71"/>
      <c r="AS20" s="50"/>
      <c r="AT20" s="50"/>
      <c r="AU20" s="50"/>
      <c r="AV20" s="50"/>
      <c r="AW20" s="50"/>
      <c r="AX20" s="50"/>
      <c r="AY20" s="50"/>
      <c r="AZ20" s="50"/>
      <c r="BA20" s="50"/>
      <c r="BB20" s="50"/>
      <c r="BC20" s="50"/>
      <c r="BD20" s="50"/>
      <c r="BE20" s="50"/>
      <c r="BF20" s="50"/>
      <c r="BG20" s="50"/>
      <c r="BH20" s="50"/>
      <c r="BI20" s="50"/>
      <c r="BJ20" s="50"/>
      <c r="BK20" s="50"/>
      <c r="BL20" s="50"/>
      <c r="BM20" s="64"/>
    </row>
    <row r="21" spans="2:65" s="24" customFormat="1" ht="22.5" customHeight="1" x14ac:dyDescent="0.3">
      <c r="B21" s="68" t="s">
        <v>547</v>
      </c>
      <c r="C21" s="48" t="s">
        <v>558</v>
      </c>
      <c r="D21" s="49" t="s">
        <v>565</v>
      </c>
      <c r="E21" s="49"/>
      <c r="F21" s="49"/>
      <c r="G21" s="49"/>
      <c r="H21" s="49"/>
      <c r="I21" s="49"/>
      <c r="J21" s="48"/>
      <c r="K21" s="49"/>
      <c r="L21" s="49"/>
      <c r="M21" s="49"/>
      <c r="N21" s="48"/>
      <c r="O21" s="48"/>
      <c r="P21" s="48"/>
      <c r="Q21" s="49"/>
      <c r="R21" s="49"/>
      <c r="S21" s="48"/>
      <c r="T21" s="49"/>
      <c r="U21" s="49"/>
      <c r="V21" s="48"/>
      <c r="W21" s="48"/>
      <c r="X21" s="48"/>
      <c r="Y21" s="49"/>
      <c r="Z21" s="48"/>
      <c r="AA21" s="49"/>
      <c r="AB21" s="48"/>
      <c r="AC21" s="48"/>
      <c r="AD21" s="48"/>
      <c r="AE21" s="48"/>
      <c r="AF21" s="49"/>
      <c r="AG21" s="65"/>
      <c r="AH21" s="61"/>
      <c r="AI21" s="50"/>
      <c r="AJ21" s="50"/>
      <c r="AK21" s="50"/>
      <c r="AL21" s="50"/>
      <c r="AM21" s="50"/>
      <c r="AN21" s="50"/>
      <c r="AO21" s="50"/>
      <c r="AP21" s="50"/>
      <c r="AQ21" s="64"/>
      <c r="AR21" s="71"/>
      <c r="AS21" s="50"/>
      <c r="AT21" s="50"/>
      <c r="AU21" s="50"/>
      <c r="AV21" s="50"/>
      <c r="AW21" s="50"/>
      <c r="AX21" s="50"/>
      <c r="AY21" s="50"/>
      <c r="AZ21" s="50"/>
      <c r="BA21" s="50"/>
      <c r="BB21" s="50"/>
      <c r="BC21" s="50"/>
      <c r="BD21" s="50"/>
      <c r="BE21" s="50"/>
      <c r="BF21" s="50"/>
      <c r="BG21" s="50"/>
      <c r="BH21" s="50"/>
      <c r="BI21" s="50"/>
      <c r="BJ21" s="50"/>
      <c r="BK21" s="50"/>
      <c r="BL21" s="50"/>
      <c r="BM21" s="64"/>
    </row>
    <row r="22" spans="2:65" s="24" customFormat="1" ht="22.5" customHeight="1" x14ac:dyDescent="0.3">
      <c r="B22" s="68" t="s">
        <v>548</v>
      </c>
      <c r="C22" s="48" t="s">
        <v>559</v>
      </c>
      <c r="D22" s="49" t="s">
        <v>566</v>
      </c>
      <c r="E22" s="49"/>
      <c r="F22" s="49"/>
      <c r="G22" s="49"/>
      <c r="H22" s="49"/>
      <c r="I22" s="49"/>
      <c r="J22" s="48"/>
      <c r="K22" s="49"/>
      <c r="L22" s="49"/>
      <c r="M22" s="49"/>
      <c r="N22" s="48"/>
      <c r="O22" s="48"/>
      <c r="P22" s="48"/>
      <c r="Q22" s="49"/>
      <c r="R22" s="49"/>
      <c r="S22" s="48"/>
      <c r="T22" s="49"/>
      <c r="U22" s="49"/>
      <c r="V22" s="48"/>
      <c r="W22" s="48"/>
      <c r="X22" s="48"/>
      <c r="Y22" s="49"/>
      <c r="Z22" s="48"/>
      <c r="AA22" s="49"/>
      <c r="AB22" s="48"/>
      <c r="AC22" s="48"/>
      <c r="AD22" s="48"/>
      <c r="AE22" s="48"/>
      <c r="AF22" s="49"/>
      <c r="AG22" s="65"/>
      <c r="AH22" s="61"/>
      <c r="AI22" s="50"/>
      <c r="AJ22" s="50"/>
      <c r="AK22" s="50"/>
      <c r="AL22" s="50"/>
      <c r="AM22" s="50"/>
      <c r="AN22" s="50"/>
      <c r="AO22" s="50"/>
      <c r="AP22" s="50"/>
      <c r="AQ22" s="64"/>
      <c r="AR22" s="71"/>
      <c r="AS22" s="50"/>
      <c r="AT22" s="50"/>
      <c r="AU22" s="50"/>
      <c r="AV22" s="50"/>
      <c r="AW22" s="50"/>
      <c r="AX22" s="50"/>
      <c r="AY22" s="50"/>
      <c r="AZ22" s="50"/>
      <c r="BA22" s="50"/>
      <c r="BB22" s="50"/>
      <c r="BC22" s="50"/>
      <c r="BD22" s="50"/>
      <c r="BE22" s="50"/>
      <c r="BF22" s="50"/>
      <c r="BG22" s="50"/>
      <c r="BH22" s="50"/>
      <c r="BI22" s="50"/>
      <c r="BJ22" s="50"/>
      <c r="BK22" s="50"/>
      <c r="BL22" s="50"/>
      <c r="BM22" s="64"/>
    </row>
    <row r="23" spans="2:65" s="24" customFormat="1" ht="22.5" customHeight="1" x14ac:dyDescent="0.3">
      <c r="B23" s="68" t="s">
        <v>549</v>
      </c>
      <c r="C23" s="48" t="s">
        <v>560</v>
      </c>
      <c r="D23" s="49" t="s">
        <v>567</v>
      </c>
      <c r="E23" s="49"/>
      <c r="F23" s="49"/>
      <c r="G23" s="49"/>
      <c r="H23" s="49"/>
      <c r="I23" s="49"/>
      <c r="J23" s="48"/>
      <c r="K23" s="49"/>
      <c r="L23" s="49"/>
      <c r="M23" s="49"/>
      <c r="N23" s="48"/>
      <c r="O23" s="48"/>
      <c r="P23" s="48"/>
      <c r="Q23" s="49"/>
      <c r="R23" s="49"/>
      <c r="S23" s="48"/>
      <c r="T23" s="49"/>
      <c r="U23" s="49"/>
      <c r="V23" s="48"/>
      <c r="W23" s="48"/>
      <c r="X23" s="48"/>
      <c r="Y23" s="49"/>
      <c r="Z23" s="48"/>
      <c r="AA23" s="49"/>
      <c r="AB23" s="48"/>
      <c r="AC23" s="48"/>
      <c r="AD23" s="48"/>
      <c r="AE23" s="48"/>
      <c r="AF23" s="49"/>
      <c r="AG23" s="65"/>
      <c r="AH23" s="61"/>
      <c r="AI23" s="50"/>
      <c r="AJ23" s="50"/>
      <c r="AK23" s="50"/>
      <c r="AL23" s="50"/>
      <c r="AM23" s="50"/>
      <c r="AN23" s="50"/>
      <c r="AO23" s="50"/>
      <c r="AP23" s="50"/>
      <c r="AQ23" s="64"/>
      <c r="AR23" s="71"/>
      <c r="AS23" s="50"/>
      <c r="AT23" s="50"/>
      <c r="AU23" s="50"/>
      <c r="AV23" s="50"/>
      <c r="AW23" s="50"/>
      <c r="AX23" s="50"/>
      <c r="AY23" s="50"/>
      <c r="AZ23" s="50"/>
      <c r="BA23" s="50"/>
      <c r="BB23" s="50"/>
      <c r="BC23" s="50"/>
      <c r="BD23" s="50"/>
      <c r="BE23" s="50"/>
      <c r="BF23" s="50"/>
      <c r="BG23" s="50"/>
      <c r="BH23" s="50"/>
      <c r="BI23" s="50"/>
      <c r="BJ23" s="50"/>
      <c r="BK23" s="50"/>
      <c r="BL23" s="50"/>
      <c r="BM23" s="64"/>
    </row>
    <row r="24" spans="2:65" s="24" customFormat="1" ht="22.5" customHeight="1" x14ac:dyDescent="0.3">
      <c r="B24" s="68" t="s">
        <v>550</v>
      </c>
      <c r="C24" s="48" t="s">
        <v>561</v>
      </c>
      <c r="D24" s="49" t="s">
        <v>568</v>
      </c>
      <c r="E24" s="49"/>
      <c r="F24" s="49"/>
      <c r="G24" s="49"/>
      <c r="H24" s="49"/>
      <c r="I24" s="49"/>
      <c r="J24" s="48"/>
      <c r="K24" s="49"/>
      <c r="L24" s="49"/>
      <c r="M24" s="49"/>
      <c r="N24" s="48"/>
      <c r="O24" s="48"/>
      <c r="P24" s="48"/>
      <c r="Q24" s="49"/>
      <c r="R24" s="49"/>
      <c r="S24" s="48"/>
      <c r="T24" s="49"/>
      <c r="U24" s="49"/>
      <c r="V24" s="48"/>
      <c r="W24" s="48"/>
      <c r="X24" s="48"/>
      <c r="Y24" s="49"/>
      <c r="Z24" s="48"/>
      <c r="AA24" s="49"/>
      <c r="AB24" s="48"/>
      <c r="AC24" s="48"/>
      <c r="AD24" s="48"/>
      <c r="AE24" s="48"/>
      <c r="AF24" s="49"/>
      <c r="AG24" s="65"/>
      <c r="AH24" s="61"/>
      <c r="AI24" s="50"/>
      <c r="AJ24" s="50"/>
      <c r="AK24" s="50"/>
      <c r="AL24" s="50"/>
      <c r="AM24" s="50"/>
      <c r="AN24" s="50"/>
      <c r="AO24" s="50"/>
      <c r="AP24" s="50"/>
      <c r="AQ24" s="64"/>
      <c r="AR24" s="71"/>
      <c r="AS24" s="50"/>
      <c r="AT24" s="50"/>
      <c r="AU24" s="50"/>
      <c r="AV24" s="50"/>
      <c r="AW24" s="50"/>
      <c r="AX24" s="50"/>
      <c r="AY24" s="50"/>
      <c r="AZ24" s="50"/>
      <c r="BA24" s="50"/>
      <c r="BB24" s="50"/>
      <c r="BC24" s="50"/>
      <c r="BD24" s="50"/>
      <c r="BE24" s="50"/>
      <c r="BF24" s="50"/>
      <c r="BG24" s="50"/>
      <c r="BH24" s="50"/>
      <c r="BI24" s="50"/>
      <c r="BJ24" s="50"/>
      <c r="BK24" s="50"/>
      <c r="BL24" s="50"/>
      <c r="BM24" s="64"/>
    </row>
    <row r="25" spans="2:65" s="24" customFormat="1" ht="22.5" customHeight="1" x14ac:dyDescent="0.3">
      <c r="B25" s="68" t="s">
        <v>551</v>
      </c>
      <c r="C25" s="48" t="s">
        <v>562</v>
      </c>
      <c r="D25" s="49" t="s">
        <v>569</v>
      </c>
      <c r="E25" s="49"/>
      <c r="F25" s="49"/>
      <c r="G25" s="49"/>
      <c r="H25" s="49"/>
      <c r="I25" s="49"/>
      <c r="J25" s="48"/>
      <c r="K25" s="49"/>
      <c r="L25" s="49"/>
      <c r="M25" s="49"/>
      <c r="N25" s="48"/>
      <c r="O25" s="48"/>
      <c r="P25" s="48"/>
      <c r="Q25" s="49"/>
      <c r="R25" s="49"/>
      <c r="S25" s="48"/>
      <c r="T25" s="49"/>
      <c r="U25" s="49"/>
      <c r="V25" s="48"/>
      <c r="W25" s="48"/>
      <c r="X25" s="48"/>
      <c r="Y25" s="49"/>
      <c r="Z25" s="48"/>
      <c r="AA25" s="49"/>
      <c r="AB25" s="48"/>
      <c r="AC25" s="48"/>
      <c r="AD25" s="48"/>
      <c r="AE25" s="48"/>
      <c r="AF25" s="49"/>
      <c r="AG25" s="65"/>
      <c r="AH25" s="61"/>
      <c r="AI25" s="50"/>
      <c r="AJ25" s="50"/>
      <c r="AK25" s="50"/>
      <c r="AL25" s="50"/>
      <c r="AM25" s="50"/>
      <c r="AN25" s="50"/>
      <c r="AO25" s="50"/>
      <c r="AP25" s="50"/>
      <c r="AQ25" s="64"/>
      <c r="AR25" s="71"/>
      <c r="AS25" s="50"/>
      <c r="AT25" s="50"/>
      <c r="AU25" s="50"/>
      <c r="AV25" s="50"/>
      <c r="AW25" s="50"/>
      <c r="AX25" s="50"/>
      <c r="AY25" s="50"/>
      <c r="AZ25" s="50"/>
      <c r="BA25" s="50"/>
      <c r="BB25" s="50"/>
      <c r="BC25" s="50"/>
      <c r="BD25" s="50"/>
      <c r="BE25" s="50"/>
      <c r="BF25" s="50"/>
      <c r="BG25" s="50"/>
      <c r="BH25" s="50"/>
      <c r="BI25" s="50"/>
      <c r="BJ25" s="50"/>
      <c r="BK25" s="50"/>
      <c r="BL25" s="50"/>
      <c r="BM25" s="64"/>
    </row>
    <row r="26" spans="2:65" s="24" customFormat="1" ht="22.5" customHeight="1" x14ac:dyDescent="0.3">
      <c r="B26" s="68" t="s">
        <v>552</v>
      </c>
      <c r="C26" s="48" t="s">
        <v>563</v>
      </c>
      <c r="D26" s="49" t="s">
        <v>570</v>
      </c>
      <c r="E26" s="49"/>
      <c r="F26" s="49"/>
      <c r="G26" s="49"/>
      <c r="H26" s="49"/>
      <c r="I26" s="49"/>
      <c r="J26" s="48"/>
      <c r="K26" s="49"/>
      <c r="L26" s="49"/>
      <c r="M26" s="49"/>
      <c r="N26" s="48"/>
      <c r="O26" s="48"/>
      <c r="P26" s="48"/>
      <c r="Q26" s="49"/>
      <c r="R26" s="49"/>
      <c r="S26" s="48"/>
      <c r="T26" s="49"/>
      <c r="U26" s="49"/>
      <c r="V26" s="48"/>
      <c r="W26" s="48"/>
      <c r="X26" s="48"/>
      <c r="Y26" s="49"/>
      <c r="Z26" s="48"/>
      <c r="AA26" s="49"/>
      <c r="AB26" s="48"/>
      <c r="AC26" s="48"/>
      <c r="AD26" s="48"/>
      <c r="AE26" s="48"/>
      <c r="AF26" s="49"/>
      <c r="AG26" s="65"/>
      <c r="AH26" s="61"/>
      <c r="AI26" s="50"/>
      <c r="AJ26" s="50"/>
      <c r="AK26" s="50"/>
      <c r="AL26" s="50"/>
      <c r="AM26" s="50"/>
      <c r="AN26" s="50"/>
      <c r="AO26" s="50"/>
      <c r="AP26" s="50"/>
      <c r="AQ26" s="64"/>
      <c r="AR26" s="71"/>
      <c r="AS26" s="50"/>
      <c r="AT26" s="50"/>
      <c r="AU26" s="50"/>
      <c r="AV26" s="50"/>
      <c r="AW26" s="50"/>
      <c r="AX26" s="50"/>
      <c r="AY26" s="50"/>
      <c r="AZ26" s="50"/>
      <c r="BA26" s="50"/>
      <c r="BB26" s="50"/>
      <c r="BC26" s="50"/>
      <c r="BD26" s="50"/>
      <c r="BE26" s="50"/>
      <c r="BF26" s="50"/>
      <c r="BG26" s="50"/>
      <c r="BH26" s="50"/>
      <c r="BI26" s="50"/>
      <c r="BJ26" s="50"/>
      <c r="BK26" s="50"/>
      <c r="BL26" s="50"/>
      <c r="BM26" s="64"/>
    </row>
    <row r="27" spans="2:65" s="24" customFormat="1" ht="22.5" customHeight="1" x14ac:dyDescent="0.3">
      <c r="B27" s="68" t="s">
        <v>553</v>
      </c>
      <c r="C27" s="48" t="s">
        <v>571</v>
      </c>
      <c r="D27" s="49" t="s">
        <v>579</v>
      </c>
      <c r="E27" s="49"/>
      <c r="F27" s="49"/>
      <c r="G27" s="49"/>
      <c r="H27" s="49"/>
      <c r="I27" s="49"/>
      <c r="J27" s="48"/>
      <c r="K27" s="49"/>
      <c r="L27" s="49"/>
      <c r="M27" s="49"/>
      <c r="N27" s="48"/>
      <c r="O27" s="48"/>
      <c r="P27" s="48"/>
      <c r="Q27" s="49"/>
      <c r="R27" s="49"/>
      <c r="S27" s="48"/>
      <c r="T27" s="49"/>
      <c r="U27" s="49"/>
      <c r="V27" s="48"/>
      <c r="W27" s="48"/>
      <c r="X27" s="48"/>
      <c r="Y27" s="49"/>
      <c r="Z27" s="48"/>
      <c r="AA27" s="49"/>
      <c r="AB27" s="48"/>
      <c r="AC27" s="48"/>
      <c r="AD27" s="48"/>
      <c r="AE27" s="48"/>
      <c r="AF27" s="49"/>
      <c r="AG27" s="65"/>
      <c r="AH27" s="61"/>
      <c r="AI27" s="50"/>
      <c r="AJ27" s="50"/>
      <c r="AK27" s="50"/>
      <c r="AL27" s="50"/>
      <c r="AM27" s="50"/>
      <c r="AN27" s="50"/>
      <c r="AO27" s="50"/>
      <c r="AP27" s="50"/>
      <c r="AQ27" s="64"/>
      <c r="AR27" s="71"/>
      <c r="AS27" s="50"/>
      <c r="AT27" s="50"/>
      <c r="AU27" s="50"/>
      <c r="AV27" s="50"/>
      <c r="AW27" s="50"/>
      <c r="AX27" s="50"/>
      <c r="AY27" s="50"/>
      <c r="AZ27" s="50"/>
      <c r="BA27" s="50"/>
      <c r="BB27" s="50"/>
      <c r="BC27" s="50"/>
      <c r="BD27" s="50"/>
      <c r="BE27" s="50"/>
      <c r="BF27" s="50"/>
      <c r="BG27" s="50"/>
      <c r="BH27" s="50"/>
      <c r="BI27" s="50"/>
      <c r="BJ27" s="50"/>
      <c r="BK27" s="50"/>
      <c r="BL27" s="50"/>
      <c r="BM27" s="64"/>
    </row>
    <row r="28" spans="2:65" s="24" customFormat="1" ht="22.5" customHeight="1" x14ac:dyDescent="0.3">
      <c r="B28" s="68" t="s">
        <v>554</v>
      </c>
      <c r="C28" s="48" t="s">
        <v>572</v>
      </c>
      <c r="D28" s="49" t="s">
        <v>580</v>
      </c>
      <c r="E28" s="49"/>
      <c r="F28" s="49"/>
      <c r="G28" s="49"/>
      <c r="H28" s="49"/>
      <c r="I28" s="49"/>
      <c r="J28" s="48"/>
      <c r="K28" s="49"/>
      <c r="L28" s="49"/>
      <c r="M28" s="49"/>
      <c r="N28" s="48"/>
      <c r="O28" s="48"/>
      <c r="P28" s="48"/>
      <c r="Q28" s="49"/>
      <c r="R28" s="49"/>
      <c r="S28" s="48"/>
      <c r="T28" s="49"/>
      <c r="U28" s="49"/>
      <c r="V28" s="48"/>
      <c r="W28" s="48"/>
      <c r="X28" s="48"/>
      <c r="Y28" s="49"/>
      <c r="Z28" s="48"/>
      <c r="AA28" s="49"/>
      <c r="AB28" s="48"/>
      <c r="AC28" s="48"/>
      <c r="AD28" s="48"/>
      <c r="AE28" s="48"/>
      <c r="AF28" s="49"/>
      <c r="AG28" s="65"/>
      <c r="AH28" s="61"/>
      <c r="AI28" s="50"/>
      <c r="AJ28" s="50"/>
      <c r="AK28" s="50"/>
      <c r="AL28" s="50"/>
      <c r="AM28" s="50"/>
      <c r="AN28" s="50"/>
      <c r="AO28" s="50"/>
      <c r="AP28" s="50"/>
      <c r="AQ28" s="64"/>
      <c r="AR28" s="71"/>
      <c r="AS28" s="50"/>
      <c r="AT28" s="50"/>
      <c r="AU28" s="50"/>
      <c r="AV28" s="50"/>
      <c r="AW28" s="50"/>
      <c r="AX28" s="50"/>
      <c r="AY28" s="50"/>
      <c r="AZ28" s="50"/>
      <c r="BA28" s="50"/>
      <c r="BB28" s="50"/>
      <c r="BC28" s="50"/>
      <c r="BD28" s="50"/>
      <c r="BE28" s="50"/>
      <c r="BF28" s="50"/>
      <c r="BG28" s="50"/>
      <c r="BH28" s="50"/>
      <c r="BI28" s="50"/>
      <c r="BJ28" s="50"/>
      <c r="BK28" s="50"/>
      <c r="BL28" s="50"/>
      <c r="BM28" s="64"/>
    </row>
    <row r="29" spans="2:65" s="24" customFormat="1" ht="22.5" customHeight="1" x14ac:dyDescent="0.3">
      <c r="B29" s="68" t="s">
        <v>555</v>
      </c>
      <c r="C29" s="48" t="s">
        <v>573</v>
      </c>
      <c r="D29" s="49" t="s">
        <v>581</v>
      </c>
      <c r="E29" s="49"/>
      <c r="F29" s="49"/>
      <c r="G29" s="49"/>
      <c r="H29" s="49"/>
      <c r="I29" s="49"/>
      <c r="J29" s="48"/>
      <c r="K29" s="49"/>
      <c r="L29" s="49"/>
      <c r="M29" s="49"/>
      <c r="N29" s="48"/>
      <c r="O29" s="48"/>
      <c r="P29" s="48"/>
      <c r="Q29" s="49"/>
      <c r="R29" s="49"/>
      <c r="S29" s="48"/>
      <c r="T29" s="49"/>
      <c r="U29" s="49"/>
      <c r="V29" s="48"/>
      <c r="W29" s="48"/>
      <c r="X29" s="48"/>
      <c r="Y29" s="49"/>
      <c r="Z29" s="48"/>
      <c r="AA29" s="49"/>
      <c r="AB29" s="48"/>
      <c r="AC29" s="48"/>
      <c r="AD29" s="48"/>
      <c r="AE29" s="48"/>
      <c r="AF29" s="49"/>
      <c r="AG29" s="65"/>
      <c r="AH29" s="61"/>
      <c r="AI29" s="50"/>
      <c r="AJ29" s="50"/>
      <c r="AK29" s="50"/>
      <c r="AL29" s="50"/>
      <c r="AM29" s="50"/>
      <c r="AN29" s="50"/>
      <c r="AO29" s="50"/>
      <c r="AP29" s="50"/>
      <c r="AQ29" s="64"/>
      <c r="AR29" s="71"/>
      <c r="AS29" s="50"/>
      <c r="AT29" s="50"/>
      <c r="AU29" s="50"/>
      <c r="AV29" s="50"/>
      <c r="AW29" s="50"/>
      <c r="AX29" s="50"/>
      <c r="AY29" s="50"/>
      <c r="AZ29" s="50"/>
      <c r="BA29" s="50"/>
      <c r="BB29" s="50"/>
      <c r="BC29" s="50"/>
      <c r="BD29" s="50"/>
      <c r="BE29" s="50"/>
      <c r="BF29" s="50"/>
      <c r="BG29" s="50"/>
      <c r="BH29" s="50"/>
      <c r="BI29" s="50"/>
      <c r="BJ29" s="50"/>
      <c r="BK29" s="50"/>
      <c r="BL29" s="50"/>
      <c r="BM29" s="64"/>
    </row>
    <row r="30" spans="2:65" s="24" customFormat="1" ht="22.5" customHeight="1" x14ac:dyDescent="0.3">
      <c r="B30" s="68" t="s">
        <v>556</v>
      </c>
      <c r="C30" s="48" t="s">
        <v>574</v>
      </c>
      <c r="D30" s="49" t="s">
        <v>582</v>
      </c>
      <c r="E30" s="49"/>
      <c r="F30" s="49"/>
      <c r="G30" s="49"/>
      <c r="H30" s="49"/>
      <c r="I30" s="49"/>
      <c r="J30" s="48"/>
      <c r="K30" s="49"/>
      <c r="L30" s="49"/>
      <c r="M30" s="49"/>
      <c r="N30" s="48"/>
      <c r="O30" s="48"/>
      <c r="P30" s="48"/>
      <c r="Q30" s="49"/>
      <c r="R30" s="49"/>
      <c r="S30" s="48"/>
      <c r="T30" s="49"/>
      <c r="U30" s="49"/>
      <c r="V30" s="48"/>
      <c r="W30" s="48"/>
      <c r="X30" s="48"/>
      <c r="Y30" s="49"/>
      <c r="Z30" s="48"/>
      <c r="AA30" s="49"/>
      <c r="AB30" s="48"/>
      <c r="AC30" s="48"/>
      <c r="AD30" s="48"/>
      <c r="AE30" s="48"/>
      <c r="AF30" s="49"/>
      <c r="AG30" s="65"/>
      <c r="AH30" s="61"/>
      <c r="AI30" s="50"/>
      <c r="AJ30" s="50"/>
      <c r="AK30" s="50"/>
      <c r="AL30" s="50"/>
      <c r="AM30" s="50"/>
      <c r="AN30" s="50"/>
      <c r="AO30" s="50"/>
      <c r="AP30" s="50"/>
      <c r="AQ30" s="64"/>
      <c r="AR30" s="71"/>
      <c r="AS30" s="50"/>
      <c r="AT30" s="50"/>
      <c r="AU30" s="50"/>
      <c r="AV30" s="50"/>
      <c r="AW30" s="50"/>
      <c r="AX30" s="50"/>
      <c r="AY30" s="50"/>
      <c r="AZ30" s="50"/>
      <c r="BA30" s="50"/>
      <c r="BB30" s="50"/>
      <c r="BC30" s="50"/>
      <c r="BD30" s="50"/>
      <c r="BE30" s="50"/>
      <c r="BF30" s="50"/>
      <c r="BG30" s="50"/>
      <c r="BH30" s="50"/>
      <c r="BI30" s="50"/>
      <c r="BJ30" s="50"/>
      <c r="BK30" s="50"/>
      <c r="BL30" s="50"/>
      <c r="BM30" s="64"/>
    </row>
    <row r="31" spans="2:65" s="24" customFormat="1" ht="22.5" customHeight="1" x14ac:dyDescent="0.3">
      <c r="B31" s="68" t="s">
        <v>575</v>
      </c>
      <c r="C31" s="48" t="s">
        <v>577</v>
      </c>
      <c r="D31" s="49" t="s">
        <v>583</v>
      </c>
      <c r="E31" s="49"/>
      <c r="F31" s="49"/>
      <c r="G31" s="49"/>
      <c r="H31" s="49"/>
      <c r="I31" s="49"/>
      <c r="J31" s="48"/>
      <c r="K31" s="49"/>
      <c r="L31" s="49"/>
      <c r="M31" s="49"/>
      <c r="N31" s="48"/>
      <c r="O31" s="48"/>
      <c r="P31" s="48"/>
      <c r="Q31" s="49"/>
      <c r="R31" s="49"/>
      <c r="S31" s="48"/>
      <c r="T31" s="49"/>
      <c r="U31" s="49"/>
      <c r="V31" s="48"/>
      <c r="W31" s="48"/>
      <c r="X31" s="48"/>
      <c r="Y31" s="49"/>
      <c r="Z31" s="48"/>
      <c r="AA31" s="49"/>
      <c r="AB31" s="48"/>
      <c r="AC31" s="48"/>
      <c r="AD31" s="48"/>
      <c r="AE31" s="48"/>
      <c r="AF31" s="49"/>
      <c r="AG31" s="65"/>
      <c r="AH31" s="61"/>
      <c r="AI31" s="50"/>
      <c r="AJ31" s="50"/>
      <c r="AK31" s="50"/>
      <c r="AL31" s="50"/>
      <c r="AM31" s="50"/>
      <c r="AN31" s="50"/>
      <c r="AO31" s="50"/>
      <c r="AP31" s="50"/>
      <c r="AQ31" s="64"/>
      <c r="AR31" s="71"/>
      <c r="AS31" s="50"/>
      <c r="AT31" s="50"/>
      <c r="AU31" s="50"/>
      <c r="AV31" s="50"/>
      <c r="AW31" s="50"/>
      <c r="AX31" s="50"/>
      <c r="AY31" s="50"/>
      <c r="AZ31" s="50"/>
      <c r="BA31" s="50"/>
      <c r="BB31" s="50"/>
      <c r="BC31" s="50"/>
      <c r="BD31" s="50"/>
      <c r="BE31" s="50"/>
      <c r="BF31" s="50"/>
      <c r="BG31" s="50"/>
      <c r="BH31" s="50"/>
      <c r="BI31" s="50"/>
      <c r="BJ31" s="50"/>
      <c r="BK31" s="50"/>
      <c r="BL31" s="50"/>
      <c r="BM31" s="64"/>
    </row>
    <row r="32" spans="2:65" s="24" customFormat="1" ht="22.5" customHeight="1" x14ac:dyDescent="0.3">
      <c r="B32" s="68" t="s">
        <v>576</v>
      </c>
      <c r="C32" s="48" t="s">
        <v>578</v>
      </c>
      <c r="D32" s="49" t="s">
        <v>584</v>
      </c>
      <c r="E32" s="49"/>
      <c r="F32" s="49"/>
      <c r="G32" s="49"/>
      <c r="H32" s="49"/>
      <c r="I32" s="49"/>
      <c r="J32" s="48"/>
      <c r="K32" s="49"/>
      <c r="L32" s="49"/>
      <c r="M32" s="49"/>
      <c r="N32" s="48"/>
      <c r="O32" s="48"/>
      <c r="P32" s="48"/>
      <c r="Q32" s="49"/>
      <c r="R32" s="49"/>
      <c r="S32" s="48"/>
      <c r="T32" s="49"/>
      <c r="U32" s="49"/>
      <c r="V32" s="48"/>
      <c r="W32" s="48"/>
      <c r="X32" s="48"/>
      <c r="Y32" s="49"/>
      <c r="Z32" s="48"/>
      <c r="AA32" s="49"/>
      <c r="AB32" s="48"/>
      <c r="AC32" s="48"/>
      <c r="AD32" s="48"/>
      <c r="AE32" s="48"/>
      <c r="AF32" s="49"/>
      <c r="AG32" s="65"/>
      <c r="AH32" s="61"/>
      <c r="AI32" s="50"/>
      <c r="AJ32" s="50"/>
      <c r="AK32" s="50"/>
      <c r="AL32" s="50"/>
      <c r="AM32" s="50"/>
      <c r="AN32" s="50"/>
      <c r="AO32" s="50"/>
      <c r="AP32" s="50"/>
      <c r="AQ32" s="64"/>
      <c r="AR32" s="71"/>
      <c r="AS32" s="50"/>
      <c r="AT32" s="50"/>
      <c r="AU32" s="50"/>
      <c r="AV32" s="50"/>
      <c r="AW32" s="50"/>
      <c r="AX32" s="50"/>
      <c r="AY32" s="50"/>
      <c r="AZ32" s="50"/>
      <c r="BA32" s="50"/>
      <c r="BB32" s="50"/>
      <c r="BC32" s="50"/>
      <c r="BD32" s="50"/>
      <c r="BE32" s="50"/>
      <c r="BF32" s="50"/>
      <c r="BG32" s="50"/>
      <c r="BH32" s="50"/>
      <c r="BI32" s="50"/>
      <c r="BJ32" s="50"/>
      <c r="BK32" s="50"/>
      <c r="BL32" s="50"/>
      <c r="BM32" s="64"/>
    </row>
    <row r="33" spans="2:65" s="24" customFormat="1" ht="162" customHeight="1" x14ac:dyDescent="0.3">
      <c r="B33" s="68" t="s">
        <v>514</v>
      </c>
      <c r="C33" s="206" t="s">
        <v>516</v>
      </c>
      <c r="D33" s="208" t="s">
        <v>497</v>
      </c>
      <c r="E33" s="208" t="s">
        <v>590</v>
      </c>
      <c r="F33" s="208" t="s">
        <v>231</v>
      </c>
      <c r="G33" s="204" t="s">
        <v>238</v>
      </c>
      <c r="H33" s="208" t="s">
        <v>622</v>
      </c>
      <c r="I33" s="208" t="s">
        <v>623</v>
      </c>
      <c r="J33" s="210" t="s">
        <v>634</v>
      </c>
      <c r="K33" s="208" t="s">
        <v>591</v>
      </c>
      <c r="L33" s="208" t="s">
        <v>595</v>
      </c>
      <c r="M33" s="208" t="s">
        <v>518</v>
      </c>
      <c r="N33" s="210" t="s">
        <v>628</v>
      </c>
      <c r="O33" s="206" t="s">
        <v>517</v>
      </c>
      <c r="P33" s="210" t="s">
        <v>627</v>
      </c>
      <c r="Q33" s="204" t="s">
        <v>519</v>
      </c>
      <c r="R33" s="215">
        <v>2025</v>
      </c>
      <c r="S33" s="227" t="s">
        <v>592</v>
      </c>
      <c r="T33" s="208" t="s">
        <v>593</v>
      </c>
      <c r="U33" s="208" t="s">
        <v>635</v>
      </c>
      <c r="V33" s="210" t="s">
        <v>594</v>
      </c>
      <c r="W33" s="206"/>
      <c r="X33" s="206"/>
      <c r="Y33" s="204"/>
      <c r="Z33" s="206"/>
      <c r="AA33" s="204"/>
      <c r="AB33" s="210" t="s">
        <v>596</v>
      </c>
      <c r="AC33" s="206"/>
      <c r="AD33" s="206"/>
      <c r="AE33" s="206" t="s">
        <v>597</v>
      </c>
      <c r="AF33" s="208" t="s">
        <v>598</v>
      </c>
      <c r="AG33" s="212"/>
      <c r="AH33" s="219">
        <f>Data_VA!BL9*Data_VA!C15</f>
        <v>0</v>
      </c>
      <c r="AI33" s="216">
        <f>SUM(Data_VA!AV9:BA9)*Data_VA!C15</f>
        <v>19.562516044701475</v>
      </c>
      <c r="AJ33" s="216">
        <f>SUM(Data_VA!AV9:BF9)*Data_VA!C15</f>
        <v>56.387554737736934</v>
      </c>
      <c r="AK33" s="205" t="s">
        <v>517</v>
      </c>
      <c r="AL33" s="340" t="s">
        <v>637</v>
      </c>
      <c r="AM33" s="209" t="s">
        <v>599</v>
      </c>
      <c r="AN33" s="205" t="s">
        <v>517</v>
      </c>
      <c r="AO33" s="205" t="s">
        <v>517</v>
      </c>
      <c r="AP33" s="205" t="s">
        <v>517</v>
      </c>
      <c r="AQ33" s="209" t="s">
        <v>601</v>
      </c>
      <c r="AR33" s="214" t="s">
        <v>523</v>
      </c>
      <c r="AS33" s="237" t="s">
        <v>636</v>
      </c>
      <c r="AT33" s="220">
        <f>Data_VA!CT9*1000000</f>
        <v>15523320.660220018</v>
      </c>
      <c r="AU33" s="220">
        <f>Data_VA!EB9*1000000</f>
        <v>4518921.8811703967</v>
      </c>
      <c r="AV33" s="221">
        <f>AU33/(Data_VA!BV9*Data_VA!C14)</f>
        <v>79.957478345428797</v>
      </c>
      <c r="AW33" s="221" t="e">
        <f>AS33-AV33</f>
        <v>#VALUE!</v>
      </c>
      <c r="AX33" s="221">
        <f>AT33-AU33</f>
        <v>11004398.77904962</v>
      </c>
      <c r="AY33" s="205"/>
      <c r="AZ33" s="209" t="s">
        <v>585</v>
      </c>
      <c r="BA33" s="209" t="s">
        <v>601</v>
      </c>
      <c r="BB33" s="222" t="s">
        <v>525</v>
      </c>
      <c r="BC33" s="205"/>
      <c r="BD33" s="205"/>
      <c r="BE33" s="205"/>
      <c r="BF33" s="205"/>
      <c r="BG33" s="205"/>
      <c r="BH33" s="205"/>
      <c r="BI33" s="205"/>
      <c r="BJ33" s="205"/>
      <c r="BK33" s="205"/>
      <c r="BL33" s="205"/>
      <c r="BM33" s="213"/>
    </row>
    <row r="34" spans="2:65" s="24" customFormat="1" ht="22.5" customHeight="1" x14ac:dyDescent="0.3">
      <c r="B34" s="223" t="s">
        <v>230</v>
      </c>
      <c r="C34" s="48"/>
      <c r="D34" s="49"/>
      <c r="E34" s="49"/>
      <c r="F34" s="49"/>
      <c r="G34" s="49"/>
      <c r="H34" s="49"/>
      <c r="I34" s="49"/>
      <c r="J34" s="48"/>
      <c r="K34" s="49"/>
      <c r="L34" s="49"/>
      <c r="M34" s="49"/>
      <c r="N34" s="48"/>
      <c r="O34" s="48"/>
      <c r="P34" s="48"/>
      <c r="Q34" s="49"/>
      <c r="R34" s="49"/>
      <c r="S34" s="48"/>
      <c r="T34" s="49"/>
      <c r="U34" s="49"/>
      <c r="V34" s="48"/>
      <c r="W34" s="48"/>
      <c r="X34" s="48"/>
      <c r="Y34" s="49"/>
      <c r="Z34" s="48"/>
      <c r="AA34" s="49"/>
      <c r="AB34" s="48"/>
      <c r="AC34" s="48"/>
      <c r="AD34" s="48"/>
      <c r="AE34" s="48"/>
      <c r="AF34" s="49"/>
      <c r="AG34" s="65"/>
      <c r="AH34" s="61"/>
      <c r="AI34" s="50"/>
      <c r="AJ34" s="50"/>
      <c r="AK34" s="50"/>
      <c r="AL34" s="50"/>
      <c r="AM34" s="50"/>
      <c r="AN34" s="50"/>
      <c r="AO34" s="50"/>
      <c r="AP34" s="50"/>
      <c r="AQ34" s="64"/>
      <c r="AR34" s="71"/>
      <c r="AS34" s="50"/>
      <c r="AT34" s="50"/>
      <c r="AU34" s="50"/>
      <c r="AV34" s="50"/>
      <c r="AW34" s="50"/>
      <c r="AX34" s="50"/>
      <c r="AY34" s="50"/>
      <c r="AZ34" s="50"/>
      <c r="BA34" s="50"/>
      <c r="BB34" s="50"/>
      <c r="BC34" s="50"/>
      <c r="BD34" s="50"/>
      <c r="BE34" s="50"/>
      <c r="BF34" s="50"/>
      <c r="BG34" s="50"/>
      <c r="BH34" s="50"/>
      <c r="BI34" s="50"/>
      <c r="BJ34" s="50"/>
      <c r="BK34" s="50"/>
      <c r="BL34" s="50"/>
      <c r="BM34" s="64"/>
    </row>
    <row r="35" spans="2:65" x14ac:dyDescent="0.3">
      <c r="F35" s="232"/>
      <c r="H35" s="233"/>
      <c r="I35" s="233"/>
      <c r="J35" s="233"/>
      <c r="L35" s="231"/>
      <c r="P35" s="233"/>
      <c r="U35" s="231"/>
      <c r="W35" s="233"/>
      <c r="AA35" s="233"/>
      <c r="AH35" s="233"/>
      <c r="AI35" s="231"/>
      <c r="AJ35" s="231"/>
      <c r="AS35" s="233"/>
    </row>
    <row r="38" spans="2:65" x14ac:dyDescent="0.3">
      <c r="B38" t="s">
        <v>275</v>
      </c>
    </row>
    <row r="39" spans="2:65" x14ac:dyDescent="0.3">
      <c r="B39" t="s">
        <v>29</v>
      </c>
    </row>
    <row r="40" spans="2:65" x14ac:dyDescent="0.3">
      <c r="B40" t="s">
        <v>621</v>
      </c>
    </row>
    <row r="41" spans="2:65" x14ac:dyDescent="0.3">
      <c r="B41" t="s">
        <v>236</v>
      </c>
    </row>
    <row r="42" spans="2:65" x14ac:dyDescent="0.3">
      <c r="B42" t="s">
        <v>242</v>
      </c>
    </row>
    <row r="43" spans="2:65" x14ac:dyDescent="0.3">
      <c r="B43" t="s">
        <v>274</v>
      </c>
    </row>
    <row r="44" spans="2:65" x14ac:dyDescent="0.3">
      <c r="B44" t="s">
        <v>250</v>
      </c>
    </row>
    <row r="45" spans="2:65" x14ac:dyDescent="0.3">
      <c r="B45" t="s">
        <v>251</v>
      </c>
    </row>
    <row r="46" spans="2:65" x14ac:dyDescent="0.3">
      <c r="B46" t="s">
        <v>252</v>
      </c>
    </row>
    <row r="47" spans="2:65" x14ac:dyDescent="0.3">
      <c r="B47" t="s">
        <v>253</v>
      </c>
    </row>
    <row r="48" spans="2:65" x14ac:dyDescent="0.3">
      <c r="B48" t="s">
        <v>254</v>
      </c>
    </row>
    <row r="49" spans="2:2" x14ac:dyDescent="0.3">
      <c r="B49" t="s">
        <v>255</v>
      </c>
    </row>
    <row r="50" spans="2:2" x14ac:dyDescent="0.3">
      <c r="B50" t="s">
        <v>256</v>
      </c>
    </row>
    <row r="51" spans="2:2" x14ac:dyDescent="0.3">
      <c r="B51" t="s">
        <v>257</v>
      </c>
    </row>
    <row r="52" spans="2:2" x14ac:dyDescent="0.3">
      <c r="B52" t="s">
        <v>258</v>
      </c>
    </row>
    <row r="53" spans="2:2" x14ac:dyDescent="0.3">
      <c r="B53" t="s">
        <v>259</v>
      </c>
    </row>
    <row r="54" spans="2:2" x14ac:dyDescent="0.3">
      <c r="B54" t="s">
        <v>265</v>
      </c>
    </row>
    <row r="55" spans="2:2" x14ac:dyDescent="0.3">
      <c r="B55" t="s">
        <v>266</v>
      </c>
    </row>
    <row r="56" spans="2:2" x14ac:dyDescent="0.3">
      <c r="B56" t="s">
        <v>267</v>
      </c>
    </row>
    <row r="57" spans="2:2" x14ac:dyDescent="0.3">
      <c r="B57" t="s">
        <v>268</v>
      </c>
    </row>
    <row r="58" spans="2:2" x14ac:dyDescent="0.3">
      <c r="B58" t="s">
        <v>269</v>
      </c>
    </row>
    <row r="59" spans="2:2" x14ac:dyDescent="0.3">
      <c r="B59" t="s">
        <v>270</v>
      </c>
    </row>
  </sheetData>
  <mergeCells count="31">
    <mergeCell ref="AR9:BB9"/>
    <mergeCell ref="BC9:BM9"/>
    <mergeCell ref="AR8:BM8"/>
    <mergeCell ref="AH8:AQ8"/>
    <mergeCell ref="AB9:AE10"/>
    <mergeCell ref="B8:AG8"/>
    <mergeCell ref="AH9:AM9"/>
    <mergeCell ref="AN9:AQ9"/>
    <mergeCell ref="AH10:AK10"/>
    <mergeCell ref="B9:B10"/>
    <mergeCell ref="C9:C10"/>
    <mergeCell ref="D9:D10"/>
    <mergeCell ref="E9:E10"/>
    <mergeCell ref="F9:F10"/>
    <mergeCell ref="AF9:AF10"/>
    <mergeCell ref="N9:P10"/>
    <mergeCell ref="AA9:AA10"/>
    <mergeCell ref="AG9:AG10"/>
    <mergeCell ref="G9:G10"/>
    <mergeCell ref="H9:H10"/>
    <mergeCell ref="I9:I10"/>
    <mergeCell ref="J9:J10"/>
    <mergeCell ref="K9:K10"/>
    <mergeCell ref="L9:L10"/>
    <mergeCell ref="T9:U10"/>
    <mergeCell ref="V9:X10"/>
    <mergeCell ref="R9:S10"/>
    <mergeCell ref="M9:M10"/>
    <mergeCell ref="Q9:Q10"/>
    <mergeCell ref="Y9:Y10"/>
    <mergeCell ref="Z9:Z10"/>
  </mergeCells>
  <phoneticPr fontId="0" type="noConversion"/>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ECD77-40B2-4A9C-8726-B733E137A65A}">
  <sheetPr>
    <tabColor theme="6" tint="0.79998168889431442"/>
  </sheetPr>
  <dimension ref="B2:C73"/>
  <sheetViews>
    <sheetView showGridLines="0" topLeftCell="A43" workbookViewId="0"/>
  </sheetViews>
  <sheetFormatPr baseColWidth="10" defaultColWidth="9.140625" defaultRowHeight="12" x14ac:dyDescent="0.3"/>
  <cols>
    <col min="2" max="2" width="94.28515625" customWidth="1"/>
    <col min="3" max="7" width="34.140625" customWidth="1"/>
    <col min="8" max="24" width="15.140625" customWidth="1"/>
  </cols>
  <sheetData>
    <row r="2" spans="2:3" ht="16.8" thickBot="1" x14ac:dyDescent="0.4">
      <c r="B2" s="4" t="s">
        <v>104</v>
      </c>
    </row>
    <row r="3" spans="2:3" ht="12.6" thickTop="1" x14ac:dyDescent="0.3"/>
    <row r="4" spans="2:3" ht="15" thickBot="1" x14ac:dyDescent="0.35">
      <c r="B4" s="1" t="s">
        <v>276</v>
      </c>
    </row>
    <row r="6" spans="2:3" x14ac:dyDescent="0.3">
      <c r="B6" t="s">
        <v>277</v>
      </c>
    </row>
    <row r="8" spans="2:3" ht="14.4" x14ac:dyDescent="0.35">
      <c r="B8" s="2" t="s">
        <v>284</v>
      </c>
    </row>
    <row r="10" spans="2:3" x14ac:dyDescent="0.3">
      <c r="B10" s="3" t="s">
        <v>8</v>
      </c>
      <c r="C10" s="3"/>
    </row>
    <row r="11" spans="2:3" x14ac:dyDescent="0.3">
      <c r="B11" s="27" t="s">
        <v>113</v>
      </c>
      <c r="C11" s="49"/>
    </row>
    <row r="12" spans="2:3" x14ac:dyDescent="0.3">
      <c r="B12" s="27" t="s">
        <v>279</v>
      </c>
      <c r="C12" s="49"/>
    </row>
    <row r="13" spans="2:3" x14ac:dyDescent="0.3">
      <c r="B13" s="27" t="s">
        <v>280</v>
      </c>
      <c r="C13" s="50"/>
    </row>
    <row r="14" spans="2:3" ht="28.05" customHeight="1" x14ac:dyDescent="0.3">
      <c r="B14" s="241" t="s">
        <v>281</v>
      </c>
      <c r="C14" s="241"/>
    </row>
    <row r="15" spans="2:3" x14ac:dyDescent="0.3">
      <c r="B15" s="27" t="s">
        <v>282</v>
      </c>
      <c r="C15" s="49"/>
    </row>
    <row r="16" spans="2:3" x14ac:dyDescent="0.3">
      <c r="B16" s="27" t="s">
        <v>283</v>
      </c>
      <c r="C16" s="48"/>
    </row>
    <row r="17" spans="2:3" x14ac:dyDescent="0.3">
      <c r="B17" s="72">
        <v>2021</v>
      </c>
      <c r="C17" s="48"/>
    </row>
    <row r="18" spans="2:3" x14ac:dyDescent="0.3">
      <c r="B18" s="72">
        <v>2022</v>
      </c>
      <c r="C18" s="48"/>
    </row>
    <row r="19" spans="2:3" x14ac:dyDescent="0.3">
      <c r="B19" s="72">
        <v>2023</v>
      </c>
      <c r="C19" s="48"/>
    </row>
    <row r="20" spans="2:3" x14ac:dyDescent="0.3">
      <c r="B20" s="72">
        <v>2024</v>
      </c>
      <c r="C20" s="48"/>
    </row>
    <row r="21" spans="2:3" x14ac:dyDescent="0.3">
      <c r="B21" s="72">
        <v>2025</v>
      </c>
      <c r="C21" s="48"/>
    </row>
    <row r="22" spans="2:3" x14ac:dyDescent="0.3">
      <c r="B22" s="72">
        <v>2026</v>
      </c>
      <c r="C22" s="48"/>
    </row>
    <row r="23" spans="2:3" x14ac:dyDescent="0.3">
      <c r="B23" s="72">
        <v>2027</v>
      </c>
      <c r="C23" s="48"/>
    </row>
    <row r="24" spans="2:3" x14ac:dyDescent="0.3">
      <c r="B24" s="72">
        <v>2028</v>
      </c>
      <c r="C24" s="48"/>
    </row>
    <row r="25" spans="2:3" x14ac:dyDescent="0.3">
      <c r="B25" s="72">
        <v>2029</v>
      </c>
      <c r="C25" s="48"/>
    </row>
    <row r="26" spans="2:3" x14ac:dyDescent="0.3">
      <c r="B26" s="72">
        <v>2030</v>
      </c>
      <c r="C26" s="48"/>
    </row>
    <row r="27" spans="2:3" x14ac:dyDescent="0.3">
      <c r="B27" s="27" t="s">
        <v>285</v>
      </c>
      <c r="C27" s="48"/>
    </row>
    <row r="28" spans="2:3" ht="19.5" customHeight="1" x14ac:dyDescent="0.3">
      <c r="B28" s="241" t="s">
        <v>286</v>
      </c>
      <c r="C28" s="241"/>
    </row>
    <row r="29" spans="2:3" ht="24" x14ac:dyDescent="0.3">
      <c r="B29" s="27" t="s">
        <v>287</v>
      </c>
      <c r="C29" s="49"/>
    </row>
    <row r="30" spans="2:3" x14ac:dyDescent="0.3">
      <c r="B30" s="27" t="s">
        <v>288</v>
      </c>
      <c r="C30" s="49"/>
    </row>
    <row r="31" spans="2:3" ht="24" x14ac:dyDescent="0.3">
      <c r="B31" s="27" t="s">
        <v>289</v>
      </c>
      <c r="C31" s="49"/>
    </row>
    <row r="32" spans="2:3" x14ac:dyDescent="0.3">
      <c r="B32" s="27" t="s">
        <v>290</v>
      </c>
      <c r="C32" s="48"/>
    </row>
    <row r="33" spans="2:3" ht="19.5" customHeight="1" x14ac:dyDescent="0.3">
      <c r="B33" s="241" t="s">
        <v>291</v>
      </c>
      <c r="C33" s="241"/>
    </row>
    <row r="34" spans="2:3" x14ac:dyDescent="0.3">
      <c r="B34" s="27" t="s">
        <v>292</v>
      </c>
      <c r="C34" s="49"/>
    </row>
    <row r="35" spans="2:3" ht="24" x14ac:dyDescent="0.3">
      <c r="B35" s="27" t="s">
        <v>293</v>
      </c>
      <c r="C35" s="49"/>
    </row>
    <row r="36" spans="2:3" ht="24" x14ac:dyDescent="0.3">
      <c r="B36" s="27" t="s">
        <v>294</v>
      </c>
      <c r="C36" s="49"/>
    </row>
    <row r="37" spans="2:3" ht="24" x14ac:dyDescent="0.3">
      <c r="B37" s="27" t="s">
        <v>295</v>
      </c>
      <c r="C37" s="50"/>
    </row>
    <row r="38" spans="2:3" ht="19.5" customHeight="1" x14ac:dyDescent="0.3">
      <c r="B38" s="241" t="s">
        <v>296</v>
      </c>
      <c r="C38" s="241"/>
    </row>
    <row r="39" spans="2:3" ht="24" x14ac:dyDescent="0.3">
      <c r="B39" s="27" t="s">
        <v>297</v>
      </c>
      <c r="C39" s="49"/>
    </row>
    <row r="40" spans="2:3" ht="24" x14ac:dyDescent="0.3">
      <c r="B40" s="27" t="s">
        <v>298</v>
      </c>
      <c r="C40" s="49"/>
    </row>
    <row r="41" spans="2:3" ht="24" x14ac:dyDescent="0.3">
      <c r="B41" s="27" t="s">
        <v>299</v>
      </c>
      <c r="C41" s="49"/>
    </row>
    <row r="42" spans="2:3" x14ac:dyDescent="0.3">
      <c r="B42" s="27" t="s">
        <v>300</v>
      </c>
      <c r="C42" s="49"/>
    </row>
    <row r="43" spans="2:3" ht="19.5" customHeight="1" x14ac:dyDescent="0.3">
      <c r="B43" s="241" t="s">
        <v>301</v>
      </c>
      <c r="C43" s="241"/>
    </row>
    <row r="44" spans="2:3" x14ac:dyDescent="0.3">
      <c r="B44" s="27" t="s">
        <v>302</v>
      </c>
      <c r="C44" s="48"/>
    </row>
    <row r="45" spans="2:3" x14ac:dyDescent="0.3">
      <c r="B45" s="27" t="s">
        <v>303</v>
      </c>
      <c r="C45" s="48"/>
    </row>
    <row r="46" spans="2:3" ht="24" x14ac:dyDescent="0.3">
      <c r="B46" s="27" t="s">
        <v>304</v>
      </c>
      <c r="C46" s="49"/>
    </row>
    <row r="47" spans="2:3" ht="19.5" customHeight="1" x14ac:dyDescent="0.3">
      <c r="B47" s="241" t="s">
        <v>305</v>
      </c>
      <c r="C47" s="241"/>
    </row>
    <row r="48" spans="2:3" ht="24" x14ac:dyDescent="0.3">
      <c r="B48" s="27" t="s">
        <v>306</v>
      </c>
      <c r="C48" s="48"/>
    </row>
    <row r="49" spans="2:3" x14ac:dyDescent="0.3">
      <c r="B49" s="27" t="s">
        <v>307</v>
      </c>
      <c r="C49" s="48"/>
    </row>
    <row r="50" spans="2:3" ht="19.5" customHeight="1" x14ac:dyDescent="0.3">
      <c r="B50" s="241" t="s">
        <v>308</v>
      </c>
      <c r="C50" s="241"/>
    </row>
    <row r="51" spans="2:3" x14ac:dyDescent="0.3">
      <c r="B51" s="27" t="s">
        <v>309</v>
      </c>
      <c r="C51" s="49"/>
    </row>
    <row r="52" spans="2:3" x14ac:dyDescent="0.3">
      <c r="B52" s="27" t="s">
        <v>310</v>
      </c>
      <c r="C52" s="49"/>
    </row>
    <row r="53" spans="2:3" ht="24" x14ac:dyDescent="0.3">
      <c r="B53" s="27" t="s">
        <v>311</v>
      </c>
      <c r="C53" s="49"/>
    </row>
    <row r="54" spans="2:3" x14ac:dyDescent="0.3">
      <c r="B54" s="27" t="s">
        <v>312</v>
      </c>
      <c r="C54" s="49"/>
    </row>
    <row r="55" spans="2:3" ht="24" x14ac:dyDescent="0.3">
      <c r="B55" s="27" t="s">
        <v>313</v>
      </c>
      <c r="C55" s="49"/>
    </row>
    <row r="56" spans="2:3" ht="24" x14ac:dyDescent="0.3">
      <c r="B56" s="27" t="s">
        <v>314</v>
      </c>
      <c r="C56" s="49"/>
    </row>
    <row r="57" spans="2:3" ht="24" x14ac:dyDescent="0.3">
      <c r="B57" s="27" t="s">
        <v>315</v>
      </c>
      <c r="C57" s="49"/>
    </row>
    <row r="58" spans="2:3" ht="19.5" customHeight="1" x14ac:dyDescent="0.3">
      <c r="B58" s="241" t="s">
        <v>316</v>
      </c>
      <c r="C58" s="241"/>
    </row>
    <row r="59" spans="2:3" ht="24" x14ac:dyDescent="0.3">
      <c r="B59" s="27" t="s">
        <v>317</v>
      </c>
      <c r="C59" s="48"/>
    </row>
    <row r="60" spans="2:3" ht="19.5" customHeight="1" x14ac:dyDescent="0.3">
      <c r="B60" s="241" t="s">
        <v>318</v>
      </c>
      <c r="C60" s="241"/>
    </row>
    <row r="61" spans="2:3" x14ac:dyDescent="0.3">
      <c r="B61" s="27" t="s">
        <v>319</v>
      </c>
      <c r="C61" s="50"/>
    </row>
    <row r="64" spans="2:3" x14ac:dyDescent="0.3">
      <c r="B64" t="s">
        <v>29</v>
      </c>
    </row>
    <row r="65" spans="2:2" x14ac:dyDescent="0.3">
      <c r="B65" t="s">
        <v>320</v>
      </c>
    </row>
    <row r="66" spans="2:2" x14ac:dyDescent="0.3">
      <c r="B66" t="s">
        <v>323</v>
      </c>
    </row>
    <row r="67" spans="2:2" x14ac:dyDescent="0.3">
      <c r="B67" t="s">
        <v>321</v>
      </c>
    </row>
    <row r="68" spans="2:2" x14ac:dyDescent="0.3">
      <c r="B68" t="s">
        <v>322</v>
      </c>
    </row>
    <row r="69" spans="2:2" x14ac:dyDescent="0.3">
      <c r="B69" t="s">
        <v>324</v>
      </c>
    </row>
    <row r="70" spans="2:2" x14ac:dyDescent="0.3">
      <c r="B70" t="s">
        <v>325</v>
      </c>
    </row>
    <row r="71" spans="2:2" x14ac:dyDescent="0.3">
      <c r="B71" t="s">
        <v>326</v>
      </c>
    </row>
    <row r="72" spans="2:2" x14ac:dyDescent="0.3">
      <c r="B72" t="s">
        <v>327</v>
      </c>
    </row>
    <row r="73" spans="2:2" x14ac:dyDescent="0.3">
      <c r="B73" t="s">
        <v>328</v>
      </c>
    </row>
  </sheetData>
  <mergeCells count="9">
    <mergeCell ref="B50:C50"/>
    <mergeCell ref="B58:C58"/>
    <mergeCell ref="B60:C60"/>
    <mergeCell ref="B14:C14"/>
    <mergeCell ref="B28:C28"/>
    <mergeCell ref="B33:C33"/>
    <mergeCell ref="B38:C38"/>
    <mergeCell ref="B43:C43"/>
    <mergeCell ref="B47:C4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D3C4B-5483-42E1-9ECA-8FF7B700D2D0}">
  <sheetPr>
    <tabColor theme="6" tint="0.79998168889431442"/>
  </sheetPr>
  <dimension ref="B2:F73"/>
  <sheetViews>
    <sheetView showGridLines="0" topLeftCell="A56" workbookViewId="0"/>
  </sheetViews>
  <sheetFormatPr baseColWidth="10" defaultColWidth="9.140625" defaultRowHeight="12" x14ac:dyDescent="0.3"/>
  <cols>
    <col min="2" max="2" width="94.28515625" customWidth="1"/>
    <col min="3" max="3" width="57.42578125" style="27" customWidth="1"/>
    <col min="4" max="5" width="23.42578125" customWidth="1"/>
    <col min="6" max="7" width="34.140625" customWidth="1"/>
    <col min="8" max="24" width="15.140625" customWidth="1"/>
  </cols>
  <sheetData>
    <row r="2" spans="2:5" ht="16.8" thickBot="1" x14ac:dyDescent="0.4">
      <c r="B2" s="4" t="s">
        <v>104</v>
      </c>
    </row>
    <row r="3" spans="2:5" ht="12.6" thickTop="1" x14ac:dyDescent="0.3"/>
    <row r="4" spans="2:5" ht="15" thickBot="1" x14ac:dyDescent="0.35">
      <c r="B4" s="1" t="s">
        <v>276</v>
      </c>
    </row>
    <row r="6" spans="2:5" x14ac:dyDescent="0.3">
      <c r="B6" t="s">
        <v>277</v>
      </c>
    </row>
    <row r="8" spans="2:5" ht="14.4" x14ac:dyDescent="0.35">
      <c r="B8" s="2" t="s">
        <v>497</v>
      </c>
    </row>
    <row r="10" spans="2:5" x14ac:dyDescent="0.3">
      <c r="B10" s="3" t="s">
        <v>8</v>
      </c>
      <c r="C10" s="3" t="s">
        <v>203</v>
      </c>
      <c r="D10" s="3" t="s">
        <v>505</v>
      </c>
      <c r="E10" s="3" t="s">
        <v>508</v>
      </c>
    </row>
    <row r="11" spans="2:5" s="6" customFormat="1" x14ac:dyDescent="0.3">
      <c r="B11" s="203" t="s">
        <v>113</v>
      </c>
      <c r="C11" s="208" t="s">
        <v>514</v>
      </c>
      <c r="D11" s="205"/>
      <c r="E11" s="211" t="s">
        <v>515</v>
      </c>
    </row>
    <row r="12" spans="2:5" s="6" customFormat="1" x14ac:dyDescent="0.3">
      <c r="B12" s="203" t="s">
        <v>279</v>
      </c>
      <c r="C12" s="208"/>
      <c r="D12" s="205"/>
      <c r="E12" s="205"/>
    </row>
    <row r="13" spans="2:5" s="6" customFormat="1" x14ac:dyDescent="0.3">
      <c r="B13" s="203" t="s">
        <v>280</v>
      </c>
      <c r="C13" s="209">
        <f>Data_VA!BX9</f>
        <v>0</v>
      </c>
      <c r="D13" s="205" t="s">
        <v>509</v>
      </c>
      <c r="E13" s="205" t="s">
        <v>510</v>
      </c>
    </row>
    <row r="14" spans="2:5" s="6" customFormat="1" ht="28.05" customHeight="1" x14ac:dyDescent="0.3">
      <c r="B14" s="287" t="s">
        <v>281</v>
      </c>
      <c r="C14" s="287"/>
      <c r="D14" s="287"/>
      <c r="E14" s="287"/>
    </row>
    <row r="15" spans="2:5" s="6" customFormat="1" x14ac:dyDescent="0.3">
      <c r="B15" s="203" t="s">
        <v>282</v>
      </c>
      <c r="C15" s="217">
        <f>SUM(C17:C26)</f>
        <v>19.562516044701475</v>
      </c>
      <c r="D15" s="205" t="s">
        <v>17</v>
      </c>
      <c r="E15" s="205"/>
    </row>
    <row r="16" spans="2:5" s="6" customFormat="1" x14ac:dyDescent="0.3">
      <c r="B16" s="203" t="s">
        <v>283</v>
      </c>
      <c r="C16" s="218">
        <f>AVERAGE(C17:C26)</f>
        <v>1.9562516044701475</v>
      </c>
      <c r="D16" s="205" t="s">
        <v>507</v>
      </c>
      <c r="E16" s="205"/>
    </row>
    <row r="17" spans="2:5" s="6" customFormat="1" x14ac:dyDescent="0.3">
      <c r="B17" s="21">
        <v>2021</v>
      </c>
      <c r="C17" s="218">
        <f>Data_VA!$AR$9*Data_VA!$C$15</f>
        <v>0</v>
      </c>
      <c r="D17" s="205" t="s">
        <v>17</v>
      </c>
      <c r="E17" s="205"/>
    </row>
    <row r="18" spans="2:5" s="6" customFormat="1" x14ac:dyDescent="0.3">
      <c r="B18" s="21">
        <v>2022</v>
      </c>
      <c r="C18" s="218">
        <f>Data_VA!$AS$9*Data_VA!$C$15</f>
        <v>0</v>
      </c>
      <c r="D18" s="205" t="s">
        <v>17</v>
      </c>
      <c r="E18" s="205"/>
    </row>
    <row r="19" spans="2:5" s="6" customFormat="1" x14ac:dyDescent="0.3">
      <c r="B19" s="21">
        <v>2023</v>
      </c>
      <c r="C19" s="218">
        <f>Data_VA!$AT$9*Data_VA!$C$15</f>
        <v>0</v>
      </c>
      <c r="D19" s="205" t="s">
        <v>17</v>
      </c>
      <c r="E19" s="205"/>
    </row>
    <row r="20" spans="2:5" s="6" customFormat="1" x14ac:dyDescent="0.3">
      <c r="B20" s="21">
        <v>2024</v>
      </c>
      <c r="C20" s="218">
        <f>Data_VA!$AU$9*Data_VA!$C$15</f>
        <v>0</v>
      </c>
      <c r="D20" s="205" t="s">
        <v>17</v>
      </c>
      <c r="E20" s="205"/>
    </row>
    <row r="21" spans="2:5" s="6" customFormat="1" x14ac:dyDescent="0.3">
      <c r="B21" s="21">
        <v>2025</v>
      </c>
      <c r="C21" s="218">
        <f>Data_VA!$AV$9*Data_VA!$C$15</f>
        <v>0</v>
      </c>
      <c r="D21" s="205" t="s">
        <v>17</v>
      </c>
      <c r="E21" s="205"/>
    </row>
    <row r="22" spans="2:5" s="6" customFormat="1" x14ac:dyDescent="0.3">
      <c r="B22" s="21">
        <v>2026</v>
      </c>
      <c r="C22" s="218">
        <f>Data_VA!$AW$9*Data_VA!$C$15</f>
        <v>1.0039011374503284</v>
      </c>
      <c r="D22" s="205" t="s">
        <v>17</v>
      </c>
      <c r="E22" s="205"/>
    </row>
    <row r="23" spans="2:5" s="6" customFormat="1" x14ac:dyDescent="0.3">
      <c r="B23" s="21">
        <v>2027</v>
      </c>
      <c r="C23" s="218">
        <f>Data_VA!$AX$9*Data_VA!$C$15</f>
        <v>2.1796876087823689</v>
      </c>
      <c r="D23" s="205" t="s">
        <v>17</v>
      </c>
      <c r="E23" s="205"/>
    </row>
    <row r="24" spans="2:5" s="6" customFormat="1" x14ac:dyDescent="0.3">
      <c r="B24" s="21">
        <v>2028</v>
      </c>
      <c r="C24" s="218">
        <f>Data_VA!$AY$9*Data_VA!$C$15</f>
        <v>3.7142851510712411</v>
      </c>
      <c r="D24" s="205" t="s">
        <v>17</v>
      </c>
      <c r="E24" s="205"/>
    </row>
    <row r="25" spans="2:5" s="6" customFormat="1" x14ac:dyDescent="0.3">
      <c r="B25" s="21">
        <v>2029</v>
      </c>
      <c r="C25" s="218">
        <f>Data_VA!$AZ$9*Data_VA!$C$15</f>
        <v>5.6230499948081913</v>
      </c>
      <c r="D25" s="205" t="s">
        <v>17</v>
      </c>
      <c r="E25" s="205"/>
    </row>
    <row r="26" spans="2:5" s="6" customFormat="1" x14ac:dyDescent="0.3">
      <c r="B26" s="21">
        <v>2030</v>
      </c>
      <c r="C26" s="218">
        <f>Data_VA!$BA$9*Data_VA!$C$15</f>
        <v>7.0415921525893443</v>
      </c>
      <c r="D26" s="205" t="s">
        <v>17</v>
      </c>
      <c r="E26" s="205"/>
    </row>
    <row r="27" spans="2:5" s="6" customFormat="1" x14ac:dyDescent="0.3">
      <c r="B27" s="203" t="s">
        <v>285</v>
      </c>
      <c r="C27" s="210"/>
      <c r="D27" s="205"/>
      <c r="E27" s="205"/>
    </row>
    <row r="28" spans="2:5" s="6" customFormat="1" ht="19.5" customHeight="1" x14ac:dyDescent="0.3">
      <c r="B28" s="287" t="s">
        <v>286</v>
      </c>
      <c r="C28" s="287"/>
      <c r="D28" s="287"/>
      <c r="E28" s="287"/>
    </row>
    <row r="29" spans="2:5" s="6" customFormat="1" ht="130.5" customHeight="1" x14ac:dyDescent="0.3">
      <c r="B29" s="203" t="s">
        <v>287</v>
      </c>
      <c r="C29" s="207" t="s">
        <v>602</v>
      </c>
      <c r="D29" s="205"/>
      <c r="E29" s="205"/>
    </row>
    <row r="30" spans="2:5" s="6" customFormat="1" x14ac:dyDescent="0.3">
      <c r="B30" s="203" t="s">
        <v>288</v>
      </c>
      <c r="C30" s="208" t="s">
        <v>132</v>
      </c>
      <c r="D30" s="205"/>
      <c r="E30" s="205"/>
    </row>
    <row r="31" spans="2:5" s="6" customFormat="1" ht="238.5" customHeight="1" x14ac:dyDescent="0.3">
      <c r="B31" s="203" t="s">
        <v>289</v>
      </c>
      <c r="C31" s="208" t="s">
        <v>586</v>
      </c>
      <c r="D31" s="205"/>
      <c r="E31" s="205"/>
    </row>
    <row r="32" spans="2:5" s="6" customFormat="1" x14ac:dyDescent="0.3">
      <c r="B32" s="203" t="s">
        <v>290</v>
      </c>
      <c r="C32" s="210" t="s">
        <v>603</v>
      </c>
      <c r="D32" s="205"/>
      <c r="E32" s="236"/>
    </row>
    <row r="33" spans="2:5" s="6" customFormat="1" ht="19.5" customHeight="1" x14ac:dyDescent="0.3">
      <c r="B33" s="287" t="s">
        <v>291</v>
      </c>
      <c r="C33" s="287"/>
      <c r="D33" s="287"/>
      <c r="E33" s="287"/>
    </row>
    <row r="34" spans="2:5" s="6" customFormat="1" ht="77.55" customHeight="1" x14ac:dyDescent="0.3">
      <c r="B34" s="203" t="s">
        <v>292</v>
      </c>
      <c r="C34" s="207" t="s">
        <v>629</v>
      </c>
      <c r="D34" s="205"/>
      <c r="E34" s="209"/>
    </row>
    <row r="35" spans="2:5" s="6" customFormat="1" ht="24" x14ac:dyDescent="0.3">
      <c r="B35" s="203" t="s">
        <v>293</v>
      </c>
      <c r="C35" s="208" t="s">
        <v>511</v>
      </c>
      <c r="D35" s="205"/>
      <c r="E35" s="205"/>
    </row>
    <row r="36" spans="2:5" s="6" customFormat="1" ht="24" x14ac:dyDescent="0.3">
      <c r="B36" s="203" t="s">
        <v>294</v>
      </c>
      <c r="C36" s="208" t="s">
        <v>604</v>
      </c>
      <c r="D36" s="205"/>
      <c r="E36" s="205"/>
    </row>
    <row r="37" spans="2:5" s="6" customFormat="1" ht="36" x14ac:dyDescent="0.3">
      <c r="B37" s="203" t="s">
        <v>295</v>
      </c>
      <c r="C37" s="209" t="s">
        <v>512</v>
      </c>
      <c r="D37" s="205"/>
      <c r="E37" s="205"/>
    </row>
    <row r="38" spans="2:5" s="6" customFormat="1" ht="19.5" customHeight="1" x14ac:dyDescent="0.3">
      <c r="B38" s="287" t="s">
        <v>296</v>
      </c>
      <c r="C38" s="287"/>
      <c r="D38" s="287"/>
      <c r="E38" s="287"/>
    </row>
    <row r="39" spans="2:5" s="6" customFormat="1" ht="40.799999999999997" x14ac:dyDescent="0.3">
      <c r="B39" s="203" t="s">
        <v>297</v>
      </c>
      <c r="C39" s="208" t="s">
        <v>605</v>
      </c>
      <c r="D39" s="205"/>
      <c r="E39" s="205"/>
    </row>
    <row r="40" spans="2:5" s="6" customFormat="1" ht="24" x14ac:dyDescent="0.3">
      <c r="B40" s="203" t="s">
        <v>298</v>
      </c>
      <c r="C40" s="208" t="s">
        <v>606</v>
      </c>
      <c r="D40" s="205"/>
      <c r="E40" s="205"/>
    </row>
    <row r="41" spans="2:5" s="6" customFormat="1" ht="24" x14ac:dyDescent="0.3">
      <c r="B41" s="203" t="s">
        <v>299</v>
      </c>
      <c r="C41" s="208" t="s">
        <v>607</v>
      </c>
      <c r="D41" s="205"/>
      <c r="E41" s="205"/>
    </row>
    <row r="42" spans="2:5" s="6" customFormat="1" ht="20.399999999999999" x14ac:dyDescent="0.3">
      <c r="B42" s="203" t="s">
        <v>300</v>
      </c>
      <c r="C42" s="208" t="s">
        <v>630</v>
      </c>
      <c r="D42" s="205"/>
      <c r="E42" s="205"/>
    </row>
    <row r="43" spans="2:5" s="6" customFormat="1" ht="19.5" customHeight="1" x14ac:dyDescent="0.3">
      <c r="B43" s="287" t="s">
        <v>301</v>
      </c>
      <c r="C43" s="287"/>
      <c r="D43" s="287"/>
      <c r="E43" s="287"/>
    </row>
    <row r="44" spans="2:5" s="6" customFormat="1" ht="36" x14ac:dyDescent="0.3">
      <c r="B44" s="203" t="s">
        <v>302</v>
      </c>
      <c r="C44" s="210" t="s">
        <v>608</v>
      </c>
      <c r="D44" s="205"/>
      <c r="E44" s="205"/>
    </row>
    <row r="45" spans="2:5" s="6" customFormat="1" x14ac:dyDescent="0.3">
      <c r="B45" s="203" t="s">
        <v>303</v>
      </c>
      <c r="C45" s="210" t="s">
        <v>609</v>
      </c>
      <c r="D45" s="205"/>
      <c r="E45" s="205"/>
    </row>
    <row r="46" spans="2:5" s="6" customFormat="1" ht="24" x14ac:dyDescent="0.3">
      <c r="B46" s="203" t="s">
        <v>304</v>
      </c>
      <c r="C46" s="208" t="s">
        <v>610</v>
      </c>
      <c r="D46" s="205"/>
      <c r="E46" s="205"/>
    </row>
    <row r="47" spans="2:5" s="6" customFormat="1" ht="19.5" customHeight="1" x14ac:dyDescent="0.3">
      <c r="B47" s="287" t="s">
        <v>305</v>
      </c>
      <c r="C47" s="287"/>
      <c r="D47" s="287"/>
      <c r="E47" s="287"/>
    </row>
    <row r="48" spans="2:5" s="6" customFormat="1" ht="24" x14ac:dyDescent="0.3">
      <c r="B48" s="203" t="s">
        <v>306</v>
      </c>
      <c r="C48" s="210" t="s">
        <v>611</v>
      </c>
      <c r="D48" s="205"/>
      <c r="E48" s="205"/>
    </row>
    <row r="49" spans="2:6" s="6" customFormat="1" x14ac:dyDescent="0.3">
      <c r="B49" s="203" t="s">
        <v>307</v>
      </c>
      <c r="C49" s="210"/>
      <c r="D49" s="205"/>
      <c r="E49" s="205"/>
    </row>
    <row r="50" spans="2:6" s="6" customFormat="1" ht="19.5" customHeight="1" x14ac:dyDescent="0.3">
      <c r="B50" s="287" t="s">
        <v>308</v>
      </c>
      <c r="C50" s="287"/>
      <c r="D50" s="287"/>
      <c r="E50" s="287"/>
    </row>
    <row r="51" spans="2:6" s="6" customFormat="1" ht="181.5" customHeight="1" x14ac:dyDescent="0.3">
      <c r="B51" s="203" t="s">
        <v>309</v>
      </c>
      <c r="C51" s="208" t="s">
        <v>612</v>
      </c>
      <c r="D51" s="205"/>
      <c r="E51" s="205"/>
    </row>
    <row r="52" spans="2:6" s="6" customFormat="1" ht="30.6" x14ac:dyDescent="0.3">
      <c r="B52" s="203" t="s">
        <v>310</v>
      </c>
      <c r="C52" s="208" t="s">
        <v>613</v>
      </c>
      <c r="D52" s="205"/>
      <c r="E52" s="205"/>
    </row>
    <row r="53" spans="2:6" s="6" customFormat="1" ht="24" x14ac:dyDescent="0.3">
      <c r="B53" s="203" t="s">
        <v>311</v>
      </c>
      <c r="C53" s="208" t="s">
        <v>513</v>
      </c>
      <c r="D53" s="205"/>
      <c r="E53" s="205"/>
    </row>
    <row r="54" spans="2:6" s="6" customFormat="1" x14ac:dyDescent="0.3">
      <c r="B54" s="203" t="s">
        <v>312</v>
      </c>
      <c r="C54" s="208" t="s">
        <v>631</v>
      </c>
      <c r="D54" s="205"/>
      <c r="E54" s="205"/>
      <c r="F54" s="235"/>
    </row>
    <row r="55" spans="2:6" s="6" customFormat="1" ht="51" x14ac:dyDescent="0.3">
      <c r="B55" s="203" t="s">
        <v>313</v>
      </c>
      <c r="C55" s="208" t="s">
        <v>614</v>
      </c>
      <c r="D55" s="205"/>
      <c r="E55" s="205"/>
    </row>
    <row r="56" spans="2:6" s="6" customFormat="1" ht="25.05" customHeight="1" x14ac:dyDescent="0.3">
      <c r="B56" s="203" t="s">
        <v>314</v>
      </c>
      <c r="C56" s="208" t="s">
        <v>632</v>
      </c>
      <c r="D56" s="205"/>
      <c r="E56" s="205"/>
      <c r="F56" s="235"/>
    </row>
    <row r="57" spans="2:6" s="6" customFormat="1" ht="40.799999999999997" x14ac:dyDescent="0.3">
      <c r="B57" s="203" t="s">
        <v>315</v>
      </c>
      <c r="C57" s="208" t="s">
        <v>633</v>
      </c>
      <c r="D57" s="205"/>
      <c r="E57" s="205"/>
      <c r="F57" s="235"/>
    </row>
    <row r="58" spans="2:6" s="6" customFormat="1" ht="19.5" customHeight="1" x14ac:dyDescent="0.3">
      <c r="B58" s="287" t="s">
        <v>316</v>
      </c>
      <c r="C58" s="287"/>
      <c r="D58" s="287"/>
      <c r="E58" s="287"/>
    </row>
    <row r="59" spans="2:6" s="6" customFormat="1" ht="24" x14ac:dyDescent="0.3">
      <c r="B59" s="203" t="s">
        <v>317</v>
      </c>
      <c r="C59" s="210" t="s">
        <v>615</v>
      </c>
      <c r="D59" s="205"/>
      <c r="E59" s="205"/>
    </row>
    <row r="60" spans="2:6" s="6" customFormat="1" ht="19.5" customHeight="1" x14ac:dyDescent="0.3">
      <c r="B60" s="287" t="s">
        <v>318</v>
      </c>
      <c r="C60" s="287"/>
      <c r="D60" s="287"/>
      <c r="E60" s="287"/>
    </row>
    <row r="61" spans="2:6" s="6" customFormat="1" x14ac:dyDescent="0.3">
      <c r="B61" s="203" t="s">
        <v>319</v>
      </c>
      <c r="C61" s="209"/>
      <c r="D61" s="205"/>
      <c r="E61" s="205"/>
    </row>
    <row r="64" spans="2:6" x14ac:dyDescent="0.3">
      <c r="B64" t="s">
        <v>29</v>
      </c>
    </row>
    <row r="65" spans="2:2" x14ac:dyDescent="0.3">
      <c r="B65" t="s">
        <v>320</v>
      </c>
    </row>
    <row r="66" spans="2:2" x14ac:dyDescent="0.3">
      <c r="B66" t="s">
        <v>323</v>
      </c>
    </row>
    <row r="67" spans="2:2" x14ac:dyDescent="0.3">
      <c r="B67" t="s">
        <v>321</v>
      </c>
    </row>
    <row r="68" spans="2:2" x14ac:dyDescent="0.3">
      <c r="B68" t="s">
        <v>322</v>
      </c>
    </row>
    <row r="69" spans="2:2" x14ac:dyDescent="0.3">
      <c r="B69" t="s">
        <v>324</v>
      </c>
    </row>
    <row r="70" spans="2:2" x14ac:dyDescent="0.3">
      <c r="B70" t="s">
        <v>325</v>
      </c>
    </row>
    <row r="71" spans="2:2" x14ac:dyDescent="0.3">
      <c r="B71" t="s">
        <v>326</v>
      </c>
    </row>
    <row r="72" spans="2:2" x14ac:dyDescent="0.3">
      <c r="B72" t="s">
        <v>327</v>
      </c>
    </row>
    <row r="73" spans="2:2" x14ac:dyDescent="0.3">
      <c r="B73" t="s">
        <v>328</v>
      </c>
    </row>
  </sheetData>
  <mergeCells count="9">
    <mergeCell ref="B47:E47"/>
    <mergeCell ref="B50:E50"/>
    <mergeCell ref="B58:E58"/>
    <mergeCell ref="B60:E60"/>
    <mergeCell ref="B14:E14"/>
    <mergeCell ref="B28:E28"/>
    <mergeCell ref="B33:E33"/>
    <mergeCell ref="B38:E38"/>
    <mergeCell ref="B43:E43"/>
  </mergeCells>
  <hyperlinks>
    <hyperlink ref="E11" location="PaM!A1" display="See sheet PaM" xr:uid="{1488E91D-87EF-4F81-B89C-C4C4B1A70C5D}"/>
  </hyperlink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ersion0 xmlns="14cfccfe-d05c-4ace-ac9c-889a36918eb7" xsi:nil="true"/>
    <Member xmlns="14cfccfe-d05c-4ace-ac9c-889a36918eb7">
      <UserInfo>
        <DisplayName/>
        <AccountId xsi:nil="true"/>
        <AccountType/>
      </UserInfo>
    </Member>
    <TaxCatchAll xmlns="25b506d0-762b-47aa-adb6-8b80fc2be8cf" xsi:nil="true"/>
    <lcf76f155ced4ddcb4097134ff3c332f xmlns="14cfccfe-d05c-4ace-ac9c-889a36918eb7">
      <Terms xmlns="http://schemas.microsoft.com/office/infopath/2007/PartnerControls"/>
    </lcf76f155ced4ddcb4097134ff3c332f>
    <SharedWithUsers xmlns="25b506d0-762b-47aa-adb6-8b80fc2be8cf">
      <UserInfo>
        <DisplayName>Louise  Aeby</DisplayName>
        <AccountId>32994</AccountId>
        <AccountType/>
      </UserInfo>
      <UserInfo>
        <DisplayName>Jessica Glicker</DisplayName>
        <AccountId>48337</AccountId>
        <AccountType/>
      </UserInfo>
      <UserInfo>
        <DisplayName>Frank Gerard</DisplayName>
        <AccountId>6342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87D3B914211DA4690539851AF11284A" ma:contentTypeVersion="24" ma:contentTypeDescription="Create a new document." ma:contentTypeScope="" ma:versionID="40a09dbc9ecc628453e4767572dfa33f">
  <xsd:schema xmlns:xsd="http://www.w3.org/2001/XMLSchema" xmlns:xs="http://www.w3.org/2001/XMLSchema" xmlns:p="http://schemas.microsoft.com/office/2006/metadata/properties" xmlns:ns2="25b506d0-762b-47aa-adb6-8b80fc2be8cf" xmlns:ns3="14cfccfe-d05c-4ace-ac9c-889a36918eb7" targetNamespace="http://schemas.microsoft.com/office/2006/metadata/properties" ma:root="true" ma:fieldsID="fd25caefd1d4592b2b298cb17fbed024" ns2:_="" ns3:_="">
    <xsd:import namespace="25b506d0-762b-47aa-adb6-8b80fc2be8cf"/>
    <xsd:import namespace="14cfccfe-d05c-4ace-ac9c-889a36918eb7"/>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Version0" minOccurs="0"/>
                <xsd:element ref="ns3:Version_x003a_Version" minOccurs="0"/>
                <xsd:element ref="ns3:Member"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b506d0-762b-47aa-adb6-8b80fc2be8c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element name="TaxCatchAll" ma:index="28" nillable="true" ma:displayName="Taxonomy Catch All Column" ma:hidden="true" ma:list="{3a94f2be-4462-4e83-94ac-4018202ecbfa}" ma:internalName="TaxCatchAll" ma:showField="CatchAllData" ma:web="25b506d0-762b-47aa-adb6-8b80fc2be8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4cfccfe-d05c-4ace-ac9c-889a36918eb7"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Version0" ma:index="22" nillable="true" ma:displayName="Version" ma:list="{727145e8-1f71-402e-9ff5-87f3840ee372}" ma:internalName="Version0" ma:showField="Title">
      <xsd:simpleType>
        <xsd:restriction base="dms:Lookup"/>
      </xsd:simpleType>
    </xsd:element>
    <xsd:element name="Version_x003a_Version" ma:index="23" nillable="true" ma:displayName="Version:Version" ma:list="{727145e8-1f71-402e-9ff5-87f3840ee372}" ma:internalName="Version_x003a_Version" ma:readOnly="true" ma:showField="_UIVersionString" ma:web="25b506d0-762b-47aa-adb6-8b80fc2be8cf">
      <xsd:simpleType>
        <xsd:restriction base="dms:Lookup"/>
      </xsd:simpleType>
    </xsd:element>
    <xsd:element name="Member" ma:index="24" nillable="true" ma:displayName="Member" ma:format="Dropdown" ma:list="UserInfo" ma:SharePointGroup="0" ma:internalName="Memb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25"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3d4702b5-1689-4512-8d10-07ea0931890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84A352-2614-4D84-84F2-489523D6EC42}">
  <ds:schemaRefs>
    <ds:schemaRef ds:uri="http://schemas.microsoft.com/office/2006/documentManagement/types"/>
    <ds:schemaRef ds:uri="http://purl.org/dc/terms/"/>
    <ds:schemaRef ds:uri="25b506d0-762b-47aa-adb6-8b80fc2be8cf"/>
    <ds:schemaRef ds:uri="http://schemas.openxmlformats.org/package/2006/metadata/core-properties"/>
    <ds:schemaRef ds:uri="http://www.w3.org/XML/1998/namespace"/>
    <ds:schemaRef ds:uri="14cfccfe-d05c-4ace-ac9c-889a36918eb7"/>
    <ds:schemaRef ds:uri="http://purl.org/dc/dcmitype/"/>
    <ds:schemaRef ds:uri="http://purl.org/dc/elements/1.1/"/>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D26DCB81-093F-4EF4-9899-9CB74F09FFFA}"/>
</file>

<file path=customXml/itemProps3.xml><?xml version="1.0" encoding="utf-8"?>
<ds:datastoreItem xmlns:ds="http://schemas.openxmlformats.org/officeDocument/2006/customXml" ds:itemID="{E5452626-9D1D-4ABB-A9FC-A3AB3C2235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Intro</vt:lpstr>
      <vt:lpstr>Part I</vt:lpstr>
      <vt:lpstr>Primary &amp; final consumption</vt:lpstr>
      <vt:lpstr>LTRS</vt:lpstr>
      <vt:lpstr>Other targets</vt:lpstr>
      <vt:lpstr>Part II</vt:lpstr>
      <vt:lpstr>PaM</vt:lpstr>
      <vt:lpstr>Alternative PaM template</vt:lpstr>
      <vt:lpstr>Alternative PaM_VA</vt:lpstr>
      <vt:lpstr>Data_VA</vt:lpstr>
      <vt:lpstr>Taxation PaM template</vt:lpstr>
      <vt:lpstr>PaM lifetime</vt:lpstr>
      <vt:lpstr>PaM - Public Sector</vt:lpstr>
      <vt:lpstr>Part III</vt:lpstr>
      <vt:lpstr>Other obligations</vt:lpstr>
      <vt:lpstr>Lists</vt:lpstr>
    </vt:vector>
  </TitlesOfParts>
  <Manager/>
  <Company>Econcern NV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Louise  Aeby</dc:creator>
  <cp:keywords/>
  <dc:description/>
  <cp:lastModifiedBy>Frank Gerard</cp:lastModifiedBy>
  <cp:revision/>
  <dcterms:created xsi:type="dcterms:W3CDTF">2011-01-19T10:59:21Z</dcterms:created>
  <dcterms:modified xsi:type="dcterms:W3CDTF">2023-12-22T14:29:10Z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0x010100887D3B914211DA4690539851AF11284A</vt:lpwstr>
  </property>
  <property fmtid="{D5CDD505-2E9C-101B-9397-08002B2CF9AE}" pid="3" name="MediaServiceImageTags">
    <vt:lpwstr/>
  </property>
</Properties>
</file>